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5" documentId="8_{1135C2BD-B26C-4D1C-865D-F6F96959A1ED}" xr6:coauthVersionLast="47" xr6:coauthVersionMax="47" xr10:uidLastSave="{9C0AB992-5B5A-4A4A-8FB5-065694FF3B31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WIH (17)" sheetId="12" r:id="rId3"/>
    <sheet name="Admin" sheetId="2" r:id="rId4"/>
  </sheets>
  <definedNames>
    <definedName name="_xlnm._FilterDatabase" localSheetId="0" hidden="1">'Master - Acute'!$A$1:$W$252</definedName>
    <definedName name="_xlnm._FilterDatabase" localSheetId="2" hidden="1">'WIH (17)'!$A$1:$E$1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0" i="1"/>
  <c r="A19" i="12"/>
  <c r="A21" i="12"/>
  <c r="A20" i="12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</calcChain>
</file>

<file path=xl/sharedStrings.xml><?xml version="1.0" encoding="utf-8"?>
<sst xmlns="http://schemas.openxmlformats.org/spreadsheetml/2006/main" count="5529" uniqueCount="1423">
  <si>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</si>
  <si>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</si>
  <si>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</si>
  <si>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</si>
  <si>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</si>
  <si>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</si>
  <si>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</si>
  <si>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</si>
  <si>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</si>
  <si>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</si>
  <si>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</si>
  <si>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</si>
  <si>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</si>
  <si>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</si>
  <si>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</si>
  <si>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</si>
  <si>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</si>
  <si>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</si>
  <si>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</si>
  <si>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</si>
  <si>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</si>
  <si>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</si>
  <si>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</si>
  <si>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</si>
  <si>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</si>
  <si>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</si>
  <si>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</si>
  <si>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</si>
  <si>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</si>
  <si>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</si>
  <si>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</si>
  <si>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</si>
  <si>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</si>
  <si>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</si>
  <si>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</si>
  <si>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</si>
  <si>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</si>
  <si>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</si>
  <si>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</si>
  <si>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</si>
  <si>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</si>
  <si>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</si>
  <si>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</si>
  <si>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</si>
  <si>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</si>
  <si>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</si>
  <si>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</si>
  <si>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</si>
  <si>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</si>
  <si>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</si>
  <si>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</si>
  <si>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</si>
  <si>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</si>
  <si>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</si>
  <si>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</si>
  <si>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</si>
  <si>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</si>
  <si>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</si>
  <si>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</si>
  <si>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</si>
  <si>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</si>
  <si>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</si>
  <si>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</si>
  <si>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</si>
  <si>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</si>
  <si>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</si>
  <si>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</si>
  <si>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</si>
  <si>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</si>
  <si>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</si>
  <si>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</si>
  <si>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</si>
  <si>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</si>
  <si>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</si>
  <si>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</si>
  <si>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</si>
  <si>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</si>
  <si>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</si>
  <si>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</si>
  <si>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</si>
  <si>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</si>
  <si>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</si>
  <si>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</si>
  <si>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</si>
  <si>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</si>
  <si>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</si>
  <si>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</si>
  <si>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</si>
  <si>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</si>
  <si>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</si>
  <si>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</si>
  <si>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</si>
  <si>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</si>
  <si>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</si>
  <si>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</si>
  <si>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</si>
  <si>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</si>
  <si>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</si>
  <si>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</si>
  <si>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</si>
  <si>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</si>
  <si>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</si>
  <si>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</si>
  <si>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</si>
  <si>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</si>
  <si>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</si>
  <si>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</si>
  <si>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</si>
  <si>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</si>
  <si>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</si>
  <si>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</si>
  <si>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</si>
  <si>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</si>
  <si>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</si>
  <si>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</si>
  <si>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</si>
  <si>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</si>
  <si>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</si>
  <si>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</si>
  <si>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</si>
  <si>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</si>
  <si>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</si>
  <si>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</si>
  <si>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</si>
  <si>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</si>
  <si>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</si>
  <si>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</si>
  <si>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</si>
  <si>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</si>
  <si>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</si>
  <si>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</si>
  <si>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</si>
  <si>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</si>
  <si>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</si>
  <si>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</si>
  <si>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</si>
  <si>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</si>
  <si>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</si>
  <si>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</si>
  <si>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</si>
  <si>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</si>
  <si>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</si>
  <si>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</si>
  <si>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</si>
  <si>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</si>
  <si>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</si>
  <si>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</si>
  <si>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</si>
  <si>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</si>
  <si>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</si>
  <si>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</si>
  <si>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</si>
  <si>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</si>
  <si>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</si>
  <si>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</si>
  <si>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</si>
  <si>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</si>
  <si>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</si>
  <si>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</si>
  <si>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</si>
  <si>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</si>
  <si>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</si>
  <si>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</si>
  <si>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</si>
  <si>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</si>
  <si>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</si>
  <si>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</si>
  <si>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</si>
  <si>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</si>
  <si>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</si>
  <si>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</si>
  <si>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</si>
  <si>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</si>
  <si>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</si>
  <si>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</si>
  <si>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</si>
  <si>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</si>
  <si>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</si>
  <si>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</si>
  <si>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</si>
  <si>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</si>
  <si>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</si>
  <si>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</si>
  <si>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</si>
  <si>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</si>
  <si>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</si>
  <si>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</si>
  <si>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</si>
  <si>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</si>
  <si>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</si>
  <si>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</si>
  <si>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</si>
  <si>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</si>
  <si>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</si>
  <si>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</si>
  <si>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</si>
  <si>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</si>
  <si>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</si>
  <si>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</si>
  <si>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</si>
  <si>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</si>
  <si>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</si>
  <si>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</si>
  <si>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</si>
  <si>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</si>
  <si>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</si>
  <si>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</si>
  <si>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</si>
  <si>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</si>
  <si>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</si>
  <si>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</si>
  <si>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</si>
  <si>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</si>
  <si>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</si>
  <si>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</si>
  <si>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</si>
  <si>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</si>
  <si>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</si>
  <si>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</si>
  <si>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</si>
  <si>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</si>
  <si>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</si>
  <si>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</si>
  <si>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</si>
  <si>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</si>
  <si>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</si>
  <si>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</si>
  <si>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</si>
  <si>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</si>
  <si>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</si>
  <si>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</si>
  <si>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</si>
  <si>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</si>
  <si>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</si>
  <si>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</si>
  <si>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</si>
  <si>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</si>
  <si>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</si>
  <si>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</si>
  <si>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</si>
  <si>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</si>
  <si>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</si>
  <si>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</si>
  <si>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</si>
  <si>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</si>
  <si>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</si>
  <si>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</si>
  <si>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</si>
  <si>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</si>
  <si>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</si>
  <si>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</si>
  <si>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</si>
  <si>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</si>
  <si>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</si>
  <si>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</si>
  <si>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</si>
  <si>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</si>
  <si>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</si>
  <si>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</si>
  <si>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</si>
  <si>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</si>
  <si>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</si>
  <si>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</si>
  <si>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</si>
  <si>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</si>
  <si>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</si>
  <si>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</si>
  <si>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</si>
  <si>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</si>
  <si>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</si>
  <si>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</si>
  <si>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</si>
  <si>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</si>
  <si>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</si>
  <si>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</si>
  <si>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</si>
  <si>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</si>
  <si>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</si>
  <si>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</si>
  <si>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</si>
  <si>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</si>
  <si>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</si>
  <si>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</si>
  <si>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</si>
  <si>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</si>
  <si>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</si>
  <si>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</si>
  <si>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</si>
  <si>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</si>
  <si>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</si>
  <si>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</si>
  <si>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</si>
  <si>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</si>
  <si>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</si>
  <si>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</si>
  <si>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</si>
  <si>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</si>
  <si>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</si>
  <si>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</si>
  <si>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</si>
  <si>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</si>
  <si>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</si>
  <si>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</si>
  <si>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</si>
  <si>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</si>
  <si>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</si>
  <si>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</si>
  <si>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</si>
  <si>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</si>
  <si>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</si>
  <si>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</si>
  <si>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</si>
  <si>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</si>
  <si>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</si>
  <si>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</si>
  <si>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</si>
  <si>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</si>
  <si>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</si>
  <si>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</si>
  <si>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</si>
  <si>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</si>
  <si>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</si>
  <si>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</si>
  <si>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</si>
  <si>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</si>
  <si>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</si>
  <si>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</si>
  <si>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</si>
  <si>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</si>
  <si>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</si>
  <si>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</si>
  <si>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</si>
  <si>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</si>
  <si>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</si>
  <si>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</si>
  <si>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</si>
  <si>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</si>
  <si>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</si>
  <si>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</si>
  <si>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</si>
  <si>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</si>
  <si>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</si>
  <si>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</si>
  <si>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</si>
  <si>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</si>
  <si>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</si>
  <si>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</si>
  <si>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</si>
  <si>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</si>
  <si>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</si>
  <si>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</si>
  <si>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</si>
  <si>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</si>
  <si>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</si>
  <si>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</si>
  <si>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</si>
  <si>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</si>
  <si>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</si>
  <si>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</si>
  <si>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</si>
  <si>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</si>
  <si>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</si>
  <si>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</si>
  <si>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</si>
  <si>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</si>
  <si>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</si>
  <si>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</si>
  <si>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</si>
  <si>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</si>
  <si>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</si>
  <si>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</si>
  <si>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</si>
  <si>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</si>
  <si>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</si>
  <si>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</si>
  <si>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</si>
  <si>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</si>
  <si>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</si>
  <si>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</si>
  <si>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</si>
  <si>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</si>
  <si>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</si>
  <si>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</si>
  <si>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</si>
  <si>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</si>
  <si>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</si>
  <si>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</si>
  <si>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</si>
  <si>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</si>
  <si>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</si>
  <si>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</si>
  <si>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</si>
  <si>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</si>
  <si>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</si>
  <si>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</si>
  <si>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</si>
  <si>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</si>
  <si>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</si>
  <si>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</si>
  <si>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</si>
  <si>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</si>
  <si>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</si>
  <si>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</si>
  <si>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</si>
  <si>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</si>
  <si>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</si>
  <si>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</si>
  <si>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</si>
  <si>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</si>
  <si>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</si>
  <si>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</si>
  <si>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</si>
  <si>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</si>
  <si>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</si>
  <si>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</si>
  <si>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</si>
  <si>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</si>
  <si>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</si>
  <si>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</si>
  <si>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</si>
  <si>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</si>
  <si>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</si>
  <si>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</si>
  <si>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</si>
  <si>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</si>
  <si>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</si>
  <si>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</si>
  <si>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</si>
  <si>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</si>
  <si>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</si>
  <si>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</si>
  <si>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</si>
  <si>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</si>
  <si>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</si>
  <si>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</si>
  <si>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</si>
  <si>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</si>
  <si>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</si>
  <si>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</si>
  <si>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</si>
  <si>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</si>
  <si>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</si>
  <si>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</si>
  <si>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</si>
  <si>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</si>
  <si>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</si>
  <si>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</si>
  <si>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</si>
  <si>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</si>
  <si>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</si>
  <si>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</si>
  <si>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</si>
  <si>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</si>
  <si>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</si>
  <si>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</si>
  <si>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</si>
  <si>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</si>
  <si>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</si>
  <si>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</si>
  <si>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</si>
  <si>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</si>
  <si>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</si>
  <si>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</si>
  <si>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</si>
  <si>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</si>
  <si>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</si>
  <si>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</si>
  <si>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</si>
  <si>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</si>
  <si>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</si>
  <si>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</si>
  <si>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</si>
  <si>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</si>
  <si>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</si>
  <si>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</si>
  <si>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</si>
  <si>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</si>
  <si>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</si>
  <si>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</si>
  <si>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</si>
  <si>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</si>
  <si>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</si>
  <si>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</si>
  <si>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</si>
  <si>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</si>
  <si>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</si>
  <si>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</si>
  <si>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</si>
  <si>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</si>
  <si>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</si>
  <si>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</si>
  <si>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</si>
  <si>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</si>
  <si>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</si>
  <si>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</si>
  <si>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</si>
  <si>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</si>
  <si>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</si>
  <si>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</si>
  <si>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</si>
  <si>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</si>
  <si>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</si>
  <si>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</si>
  <si>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</si>
  <si>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</si>
  <si>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</si>
  <si>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</si>
  <si>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</si>
  <si>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</si>
  <si>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</si>
  <si>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</si>
  <si>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</si>
  <si>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</si>
  <si>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</si>
  <si>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</si>
  <si>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</si>
  <si>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</si>
  <si>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</si>
  <si>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</si>
  <si>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</si>
  <si>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</si>
  <si>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</si>
  <si>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</si>
  <si>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</si>
  <si>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</si>
  <si>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</si>
  <si>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</si>
  <si>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</si>
  <si>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</si>
  <si>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</si>
  <si>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</si>
  <si>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</si>
  <si>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</si>
  <si>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</si>
  <si>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</si>
  <si>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</si>
  <si>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</si>
  <si>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</si>
  <si>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</si>
  <si>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</si>
  <si>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</si>
  <si>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</si>
  <si>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</si>
  <si>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</si>
  <si>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</si>
  <si>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</si>
  <si>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</si>
  <si>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</si>
  <si>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</si>
  <si>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</si>
  <si>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</si>
  <si>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</si>
  <si>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</si>
  <si>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</si>
  <si>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</si>
  <si>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</si>
  <si>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</si>
  <si>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</si>
  <si>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</si>
  <si>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</si>
  <si>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</si>
  <si>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</si>
  <si>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</si>
  <si>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</si>
  <si>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</si>
  <si>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</si>
  <si>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</si>
  <si>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</si>
  <si>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</si>
  <si>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</si>
  <si>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</si>
  <si>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</si>
  <si>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</si>
  <si>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</si>
  <si>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</si>
  <si>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</si>
  <si>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</si>
  <si>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</si>
  <si>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</si>
  <si>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</si>
  <si>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</si>
  <si>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</si>
  <si>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</si>
  <si>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</si>
  <si>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</si>
  <si>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</si>
  <si>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</si>
  <si>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</si>
  <si>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</si>
  <si>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</si>
  <si>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</si>
  <si>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</si>
  <si>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</si>
  <si>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</si>
  <si>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</si>
  <si>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</si>
  <si>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</si>
  <si>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</si>
  <si>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</si>
  <si>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</si>
  <si>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</si>
  <si>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</si>
  <si>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</si>
  <si>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</si>
  <si>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</si>
  <si>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</si>
  <si>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</si>
  <si>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</si>
  <si>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</si>
  <si>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</si>
  <si>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</si>
  <si>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</si>
  <si>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</si>
  <si>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</si>
  <si>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</si>
  <si>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</si>
  <si>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</si>
  <si>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</si>
  <si>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</si>
  <si>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</si>
  <si>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</si>
  <si>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</si>
  <si>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</si>
  <si>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</si>
  <si>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</si>
  <si>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</si>
  <si>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</si>
  <si>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</si>
  <si>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</si>
  <si>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</si>
  <si>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</si>
  <si>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</si>
  <si>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</si>
  <si>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</si>
  <si>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</si>
  <si>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</si>
  <si>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</si>
  <si>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</si>
  <si>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</si>
  <si>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</si>
  <si>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</si>
  <si>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</si>
  <si>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</si>
  <si>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</si>
  <si>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</si>
  <si>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</si>
  <si>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</si>
  <si>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</si>
  <si>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</si>
  <si>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</si>
  <si>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</si>
  <si>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</si>
  <si>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</si>
  <si>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</si>
  <si>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</si>
  <si>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</si>
  <si>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</si>
  <si>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</si>
  <si>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</si>
  <si>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</si>
  <si>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</si>
  <si>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</si>
  <si>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</si>
  <si>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</si>
  <si>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</si>
  <si>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</si>
  <si>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</si>
  <si>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</si>
  <si>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</si>
  <si>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</si>
  <si>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</si>
  <si>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</si>
  <si>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</si>
  <si>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</si>
  <si>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</si>
  <si>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</si>
  <si>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</si>
  <si>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</si>
  <si>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</si>
  <si>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</si>
  <si>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</si>
  <si>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</si>
  <si>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</si>
  <si>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</si>
  <si>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</si>
  <si>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</si>
  <si>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</si>
  <si>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</si>
  <si>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</si>
  <si>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</si>
  <si>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</si>
  <si>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</si>
  <si>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</si>
  <si>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</si>
  <si>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</si>
  <si>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</si>
  <si>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</si>
  <si>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</si>
  <si>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</si>
  <si>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</si>
  <si>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</si>
  <si>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</si>
  <si>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</si>
  <si>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</si>
  <si>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</si>
  <si>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</si>
  <si>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</si>
  <si>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</si>
  <si>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</si>
  <si>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</si>
  <si>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</si>
  <si>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</si>
  <si>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</si>
  <si>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</si>
  <si>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</si>
  <si>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</si>
  <si>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</si>
  <si>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</si>
  <si>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</si>
  <si>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</si>
  <si>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</si>
  <si>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</si>
  <si>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</si>
  <si>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</si>
  <si>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</si>
  <si>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</si>
  <si>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</si>
  <si>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</si>
  <si>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</si>
  <si>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</si>
  <si>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</si>
  <si>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</si>
  <si>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</si>
  <si>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</si>
  <si>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</si>
  <si>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</si>
  <si>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</si>
  <si>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</si>
  <si>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</si>
  <si>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</si>
  <si>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</si>
  <si>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</si>
  <si>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</si>
  <si>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</si>
  <si>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</si>
  <si>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</si>
  <si>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</si>
  <si>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</si>
  <si>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</si>
  <si>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</si>
  <si>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</si>
  <si>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</si>
  <si>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</si>
  <si>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</si>
  <si>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</si>
  <si>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</si>
  <si>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</si>
  <si>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</si>
  <si>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</si>
  <si>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</si>
  <si>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</si>
  <si>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</si>
  <si>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</si>
  <si>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</si>
  <si>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</si>
  <si>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</si>
  <si>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</si>
  <si>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</si>
  <si>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</si>
  <si>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</si>
  <si>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</si>
  <si>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</si>
  <si>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</si>
  <si>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</si>
  <si>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</si>
  <si>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</si>
  <si>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</si>
  <si>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</si>
  <si>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</si>
  <si>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</si>
  <si>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</si>
  <si>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</si>
  <si>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</si>
  <si>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</si>
  <si>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</si>
  <si>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</si>
  <si>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</si>
  <si>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</si>
  <si>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</si>
  <si>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</si>
  <si>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</si>
  <si>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</si>
  <si>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</si>
  <si>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</si>
  <si>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</si>
  <si>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</si>
  <si>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</si>
  <si>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</si>
  <si>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</si>
  <si>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</si>
  <si>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</si>
  <si>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</si>
  <si>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</si>
  <si>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</si>
  <si>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</si>
  <si>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</si>
  <si>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</si>
  <si>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</si>
  <si>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</si>
  <si>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</si>
  <si>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</si>
  <si>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</si>
  <si>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</si>
  <si>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</si>
  <si>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</si>
  <si>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</si>
  <si>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</si>
  <si>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</si>
  <si>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</si>
  <si>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</si>
  <si>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</si>
  <si>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</si>
  <si>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</si>
  <si>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</si>
  <si>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</si>
  <si>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</si>
  <si>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</si>
  <si>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</si>
  <si>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</si>
  <si>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</si>
  <si>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</si>
  <si>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</si>
  <si>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</si>
  <si>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</si>
  <si>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</si>
  <si>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</si>
  <si>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</si>
  <si>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</si>
  <si>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</si>
  <si>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</si>
  <si>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</si>
  <si>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</si>
  <si>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</si>
  <si>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</si>
  <si>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</si>
  <si>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</si>
  <si>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</si>
  <si>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</si>
  <si>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</si>
  <si>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</si>
  <si>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</si>
  <si>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</si>
  <si>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</si>
  <si>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</si>
  <si>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</si>
  <si>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</si>
  <si>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</si>
  <si>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</si>
  <si>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</si>
  <si>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</si>
  <si>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</si>
  <si>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</si>
  <si>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</si>
  <si>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</si>
  <si>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</si>
  <si>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</si>
  <si>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</si>
  <si>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</si>
  <si>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</si>
  <si>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</si>
  <si>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</si>
  <si>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</si>
  <si>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</si>
  <si>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</si>
  <si>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</si>
  <si>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</si>
  <si>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</si>
  <si>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</si>
  <si>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</si>
  <si>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</si>
  <si>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</si>
  <si>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</si>
  <si>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</si>
  <si>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</si>
  <si>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</si>
  <si>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</si>
  <si>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</si>
  <si>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</si>
  <si>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</si>
  <si>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</si>
  <si>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</si>
  <si>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</si>
  <si>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</si>
  <si>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</si>
  <si>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</si>
  <si>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</si>
  <si>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</si>
  <si>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</si>
  <si>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</si>
  <si>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</si>
  <si>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</si>
  <si>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</si>
  <si>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</si>
  <si>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</si>
  <si>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</si>
  <si>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</si>
  <si>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</si>
  <si>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</si>
  <si>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</si>
  <si>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</si>
  <si>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</si>
  <si>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</si>
  <si>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</si>
  <si>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</si>
  <si>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</si>
  <si>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</si>
  <si>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</si>
  <si>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</si>
  <si>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</si>
  <si>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</si>
  <si>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</si>
  <si>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</si>
  <si>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</si>
  <si>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</si>
  <si>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</si>
  <si>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</si>
  <si>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</si>
  <si>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</si>
  <si>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</si>
  <si>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</si>
  <si>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</si>
  <si>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</si>
  <si>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</si>
  <si>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</si>
  <si>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</si>
  <si>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</si>
  <si>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</si>
  <si>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</si>
  <si>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</si>
  <si>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</si>
  <si>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</si>
  <si>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</si>
  <si>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</si>
  <si>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</si>
  <si>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</si>
  <si>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</si>
  <si>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</si>
  <si>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</si>
  <si>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</si>
  <si>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</si>
  <si>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</si>
  <si>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</si>
  <si>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</si>
  <si>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</si>
  <si>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</si>
  <si>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</si>
  <si>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</si>
  <si>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</si>
  <si>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</si>
  <si>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</si>
  <si>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</si>
  <si>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</si>
  <si>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</si>
  <si>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</si>
  <si>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</si>
  <si>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</si>
  <si>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</si>
  <si>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</si>
  <si>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</si>
  <si>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</si>
  <si>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</si>
  <si>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</si>
  <si>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</si>
  <si>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</si>
  <si>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</si>
  <si>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</si>
  <si>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</si>
  <si>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</si>
  <si>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</si>
  <si>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</si>
  <si>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</si>
  <si>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</si>
  <si>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</si>
  <si>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</si>
  <si>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</si>
  <si>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</si>
  <si>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</si>
  <si>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</si>
  <si>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</si>
  <si>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</si>
  <si>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</si>
  <si>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</si>
  <si>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</si>
  <si>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</si>
  <si>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</si>
  <si>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</si>
  <si>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</si>
  <si>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</si>
  <si>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</si>
  <si>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</si>
  <si>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</si>
  <si>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</si>
  <si>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</si>
  <si>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</si>
  <si>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</si>
  <si>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</si>
  <si>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</si>
  <si>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</si>
  <si>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</si>
  <si>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</si>
  <si>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</si>
  <si>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</si>
  <si>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</si>
  <si>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</si>
  <si>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</si>
  <si>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</si>
  <si>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</si>
  <si>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</si>
  <si>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</si>
  <si>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</si>
  <si>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</si>
  <si>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</si>
  <si>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</si>
  <si>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</si>
  <si>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</si>
  <si>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</si>
  <si>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</si>
  <si>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</si>
  <si>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</si>
  <si>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</si>
  <si>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</si>
  <si>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</si>
  <si>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</si>
  <si>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</si>
  <si>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</si>
  <si>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</si>
  <si>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</si>
  <si>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</si>
  <si>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</si>
  <si>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</si>
  <si>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</si>
  <si>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</si>
  <si>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</si>
  <si>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</si>
  <si>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</si>
  <si>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</si>
  <si>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</si>
  <si>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</si>
  <si>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</si>
  <si>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</si>
  <si>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</si>
  <si>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</si>
  <si>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</si>
  <si>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</si>
  <si>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</si>
  <si>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</si>
  <si>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</si>
  <si>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</si>
  <si>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</si>
  <si>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</si>
  <si>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</si>
  <si>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</si>
  <si>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</si>
  <si>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</si>
  <si>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</si>
  <si>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</si>
  <si>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</si>
  <si>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</si>
  <si>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</si>
  <si>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</si>
  <si>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</si>
  <si>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</si>
  <si>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</si>
  <si>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</si>
  <si>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</si>
  <si>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</si>
  <si>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</si>
  <si>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</si>
  <si>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</si>
  <si>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</si>
  <si>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</si>
  <si>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</si>
  <si>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</si>
  <si>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</si>
  <si>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</si>
  <si>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</si>
  <si>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</si>
  <si>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</si>
  <si>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</si>
  <si>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</si>
  <si>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</si>
  <si>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</si>
  <si>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</si>
  <si>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</si>
  <si>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</si>
  <si>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</si>
  <si>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</si>
  <si>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</si>
  <si>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</si>
  <si>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</si>
  <si>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</si>
  <si>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</si>
  <si>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</si>
  <si>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</si>
  <si>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</si>
  <si>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</si>
  <si>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</si>
  <si>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</si>
  <si>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</si>
  <si>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</si>
  <si>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</si>
  <si>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</si>
  <si>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</si>
  <si>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</si>
  <si>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</si>
  <si>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</si>
  <si>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</si>
  <si>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</si>
  <si>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</si>
  <si>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</si>
  <si>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</si>
  <si>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</si>
  <si>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</si>
  <si>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</si>
  <si>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</si>
  <si>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</si>
  <si>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</si>
  <si>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</si>
  <si>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</si>
  <si>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</si>
  <si>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</si>
  <si>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</si>
  <si>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</si>
  <si>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</si>
  <si>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</si>
  <si>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</si>
  <si>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</si>
  <si>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</si>
  <si>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</si>
  <si>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</si>
  <si>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</si>
  <si>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</si>
  <si>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</si>
  <si>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</si>
  <si>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</si>
  <si>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</si>
  <si>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</si>
  <si>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</si>
  <si>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</si>
  <si>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</si>
  <si>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</si>
  <si>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</si>
  <si>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</si>
  <si>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</si>
  <si>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</si>
  <si>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</si>
  <si>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</si>
  <si>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</si>
  <si>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</si>
  <si>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</si>
  <si>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</si>
  <si>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</si>
  <si>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</si>
  <si>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</si>
  <si>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</si>
  <si>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</si>
  <si>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</si>
  <si>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</si>
  <si>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</si>
  <si>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</si>
  <si>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</si>
  <si>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</si>
  <si>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</si>
  <si>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</si>
  <si>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</si>
  <si>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</si>
  <si>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</si>
  <si>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</si>
  <si>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</si>
  <si>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</si>
  <si>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</si>
  <si>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</si>
  <si>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</si>
  <si>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</si>
  <si>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</si>
  <si>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</si>
  <si>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</si>
  <si>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</si>
  <si>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</si>
  <si>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</si>
  <si>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</si>
  <si>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</si>
  <si>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</si>
  <si>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</si>
  <si>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</si>
  <si>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</si>
  <si>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</si>
  <si>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</si>
  <si>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</si>
  <si>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</si>
  <si>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</si>
  <si>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</si>
  <si>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</si>
  <si>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</si>
  <si>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</si>
  <si>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</si>
  <si>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</si>
  <si>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</si>
  <si>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</si>
  <si>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</si>
  <si>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</si>
  <si>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</si>
  <si>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</si>
  <si>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</si>
  <si>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</si>
  <si>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</si>
  <si>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</si>
  <si>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</si>
  <si>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</si>
  <si>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</si>
  <si>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</si>
  <si>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</si>
  <si>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</si>
  <si>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</si>
  <si>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</si>
  <si>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</si>
  <si>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</si>
  <si>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</si>
  <si>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</si>
  <si>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</si>
  <si>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</si>
  <si>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</si>
  <si>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</si>
  <si>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</si>
  <si>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</si>
  <si>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</si>
  <si>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</si>
  <si>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</si>
  <si>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</si>
  <si>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</si>
  <si>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</si>
  <si>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</si>
  <si>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</si>
  <si>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</si>
  <si>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</si>
  <si>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</si>
  <si>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</si>
  <si>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</si>
  <si>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</si>
  <si>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</si>
  <si>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</si>
  <si>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</si>
  <si>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</si>
  <si>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</si>
  <si>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</si>
  <si>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</si>
  <si>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</si>
  <si>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</si>
  <si>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</si>
  <si>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</si>
  <si>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</si>
  <si>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</si>
  <si>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</si>
  <si>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</si>
  <si>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</si>
  <si>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</si>
  <si>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</si>
  <si>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</si>
  <si>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</si>
  <si>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</si>
  <si>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</si>
  <si>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</si>
  <si>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</si>
  <si>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</si>
  <si>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</si>
  <si>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</si>
  <si>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</si>
  <si>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</si>
  <si>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</si>
  <si>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</si>
  <si>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</si>
  <si>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</si>
  <si>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</si>
  <si>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</si>
  <si>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</si>
  <si>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</si>
  <si>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</si>
  <si>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</si>
  <si>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</si>
  <si>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</si>
  <si>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</si>
  <si>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</si>
  <si>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</si>
  <si>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</si>
  <si>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</si>
  <si>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</si>
  <si>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</si>
  <si>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</si>
  <si>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</si>
  <si>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</si>
  <si>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</si>
  <si>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</si>
  <si>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</si>
  <si>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</si>
  <si>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</si>
  <si>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</si>
  <si>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</si>
  <si>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</si>
  <si>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</si>
  <si>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</si>
  <si>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</si>
  <si>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</si>
  <si>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</si>
  <si>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</si>
  <si>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</si>
  <si>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</si>
  <si>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</si>
  <si>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</si>
  <si>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</si>
  <si>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</si>
  <si>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</si>
  <si>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</si>
  <si>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</si>
  <si>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</si>
  <si>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</si>
  <si>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</si>
  <si>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</si>
  <si>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</si>
  <si>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</si>
  <si>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</si>
  <si>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</si>
  <si>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</si>
  <si>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</si>
  <si>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</si>
  <si>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</si>
  <si>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</si>
  <si>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</si>
  <si>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</si>
  <si>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</si>
  <si>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</si>
  <si>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</si>
  <si>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</si>
  <si>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</si>
  <si>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</si>
  <si>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</si>
  <si>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</si>
  <si>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</si>
  <si>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</si>
  <si>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</si>
  <si>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</si>
  <si>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Charles, Thomas</t>
  </si>
  <si>
    <t>Ruiz, Dylan</t>
  </si>
  <si>
    <t>Snyder, Ruth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</si>
  <si>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</si>
  <si>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</si>
  <si>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</si>
  <si>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</si>
  <si>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</si>
  <si>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</si>
  <si>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</si>
  <si>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</si>
  <si>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</si>
  <si>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</si>
  <si>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Yeboa, Kwesi</t>
  </si>
  <si>
    <t>Green - Minor</t>
  </si>
  <si>
    <t>Primary Impression</t>
  </si>
  <si>
    <t>Injury of ankle</t>
  </si>
  <si>
    <t>other abnormalities of gait</t>
  </si>
  <si>
    <t>abdominal pain</t>
  </si>
  <si>
    <t>leg pain (right)</t>
  </si>
  <si>
    <t>pain unspecified</t>
  </si>
  <si>
    <t>injury to leg</t>
  </si>
  <si>
    <t>asthma attack</t>
  </si>
  <si>
    <t>difficulty breathing</t>
  </si>
  <si>
    <t>injury to thorax</t>
  </si>
  <si>
    <t>injury to hand</t>
  </si>
  <si>
    <t>respiratory</t>
  </si>
  <si>
    <t>Johnston Fire</t>
  </si>
  <si>
    <t>North Providence Fire Department</t>
  </si>
  <si>
    <t>Pascoag Fire Department</t>
  </si>
  <si>
    <t>Providence Fire Department</t>
  </si>
  <si>
    <t>MMT Ambulance</t>
  </si>
  <si>
    <t>Coastline Emergency Medical Service</t>
  </si>
  <si>
    <t>Douglas, MA Fire Department</t>
  </si>
  <si>
    <t>Attleboro, MA Fire Department</t>
  </si>
  <si>
    <t>West Greenwich Fire Department</t>
  </si>
  <si>
    <t>Killingly, CT Fire Department</t>
  </si>
  <si>
    <t>Pascoag R-1</t>
  </si>
  <si>
    <t>Killingly R-1</t>
  </si>
  <si>
    <t>Southcoast Emergency Medical Service</t>
  </si>
  <si>
    <t>Self-Presenter</t>
  </si>
  <si>
    <t>Self-Presenter (assisted by another)</t>
  </si>
  <si>
    <t>Coastline 2</t>
  </si>
  <si>
    <t>MMT</t>
  </si>
  <si>
    <t>Southcoast 2</t>
  </si>
  <si>
    <t>West Greewich R-1</t>
  </si>
  <si>
    <t>Providence Fire R-4</t>
  </si>
  <si>
    <t>Attleboro R-1 (A)</t>
  </si>
  <si>
    <t>North Providence R-1 (A)</t>
  </si>
  <si>
    <t>Johnston R-1 (A)</t>
  </si>
  <si>
    <t>Johnston R-3 (B)</t>
  </si>
  <si>
    <t>Douglas R-1 (A)</t>
  </si>
  <si>
    <t>probable broken ribs</t>
  </si>
  <si>
    <t>injury to neck</t>
  </si>
  <si>
    <t>Red - Critical</t>
  </si>
  <si>
    <t>syncopal episode</t>
  </si>
  <si>
    <t>minor injuries</t>
  </si>
  <si>
    <t>injuries to arms</t>
  </si>
  <si>
    <t>laceration to lower leg</t>
  </si>
  <si>
    <t>other illness</t>
  </si>
  <si>
    <t>diabetic hypoglycemia, altered mental status</t>
  </si>
  <si>
    <t>injury to chest</t>
  </si>
  <si>
    <t>minor lacerations to upper body</t>
  </si>
  <si>
    <t>coughing/wheezing; unable to catch breath</t>
  </si>
  <si>
    <t>other injury</t>
  </si>
  <si>
    <t>blunt force trauma injury to chest; pregnant (28 weeks)</t>
  </si>
  <si>
    <t>Yellow - Moderate</t>
  </si>
  <si>
    <t>foot pain</t>
  </si>
  <si>
    <t>fall (less than 20 feet), wrist fracture</t>
  </si>
  <si>
    <t>respiratory distress</t>
  </si>
  <si>
    <t>fall (less than 20 feet), sprained ankle</t>
  </si>
  <si>
    <t>abdominal pain (pregnant-32 weeks); concerned about health of fetus</t>
  </si>
  <si>
    <t>open fracture of tib/fib; pregnant (27 weeks)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</si>
</sst>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2FD2-B92A-46BF-BE97-A006BAF6CF1E}">
  <dimension ref="A1:M21"/>
  <sheetViews>
    <sheetView tabSelected="1" workbookViewId="0">
      <selection activeCell="G23" sqref="G23"/>
    </sheetView>
  </sheetViews>
  <sheetFormatPr defaultColWidth="4.453125" defaultRowHeight="18.5" x14ac:dyDescent="0.45"/>
  <cols>
    <col min="1" max="1" width="37.1796875" style="9" bestFit="1" customWidth="1"/>
    <col min="2" max="2" width="36.81640625" style="9" bestFit="1" customWidth="1"/>
    <col min="3" max="3" width="20.1796875" style="9" bestFit="1" customWidth="1"/>
    <col min="4" max="4" width="28.6328125" style="9" bestFit="1" customWidth="1"/>
    <col min="5" max="5" width="14.54296875" style="9" bestFit="1" customWidth="1"/>
    <col min="6" max="6" width="5.26953125" style="9" customWidth="1"/>
    <col min="7" max="7" width="9.08984375" style="9" customWidth="1"/>
    <col min="8" max="8" width="76.453125" style="9" bestFit="1" customWidth="1"/>
    <col min="9" max="9" width="29.26953125" style="9" bestFit="1" customWidth="1"/>
    <col min="10" max="10" width="43.1796875" style="9" bestFit="1" customWidth="1"/>
    <col min="11" max="11" width="27.6328125" style="9" bestFit="1" customWidth="1"/>
    <col min="12" max="16384" width="4.453125" style="9"/>
  </cols>
  <sheetData>
    <row r="1" spans="1:13" s="8" customFormat="1" x14ac:dyDescent="0.45">
      <c r="A1" s="35" t="s">
        <v>0</v>
      </c>
      <c r="B1" s="35" t="s">
        <v>1</v>
      </c>
      <c r="C1" s="35" t="s">
        <v>1359</v>
      </c>
      <c r="D1" s="35" t="s">
        <v>5</v>
      </c>
      <c r="E1" s="35" t="s">
        <v>7</v>
      </c>
      <c r="F1" s="35" t="s">
        <v>8</v>
      </c>
      <c r="G1" s="35" t="s">
        <v>6</v>
      </c>
      <c r="H1" s="35" t="s">
        <v>1362</v>
      </c>
      <c r="I1" s="35" t="s">
        <v>1365</v>
      </c>
      <c r="J1" s="35" t="s">
        <v>1360</v>
      </c>
      <c r="K1" s="35" t="s">
        <v>1361</v>
      </c>
    </row>
    <row r="2" spans="1:13" s="8" customFormat="1" x14ac:dyDescent="0.45">
      <c r="A2" s="33" t="s">
        <v>26</v>
      </c>
      <c r="B2" s="34"/>
      <c r="C2" s="37" t="s">
        <v>1364</v>
      </c>
      <c r="D2" s="37" t="s">
        <v>1200</v>
      </c>
      <c r="E2" s="38">
        <v>34685</v>
      </c>
      <c r="F2" s="39">
        <v>32</v>
      </c>
      <c r="G2" s="37" t="s">
        <v>29</v>
      </c>
      <c r="H2" s="37" t="s">
        <v>1421</v>
      </c>
      <c r="I2" s="37" t="s">
        <v>1370</v>
      </c>
      <c r="J2" s="37" t="s">
        <v>1384</v>
      </c>
      <c r="K2" s="37" t="s">
        <v>1397</v>
      </c>
      <c r="L2" s="40"/>
      <c r="M2" s="40"/>
    </row>
    <row r="3" spans="1:13" s="8" customFormat="1" x14ac:dyDescent="0.45">
      <c r="A3" s="33" t="s">
        <v>26</v>
      </c>
      <c r="B3" s="34"/>
      <c r="C3" s="37" t="s">
        <v>1364</v>
      </c>
      <c r="D3" s="37" t="s">
        <v>223</v>
      </c>
      <c r="E3" s="38">
        <v>36137</v>
      </c>
      <c r="F3" s="39">
        <v>28</v>
      </c>
      <c r="G3" s="37" t="s">
        <v>77</v>
      </c>
      <c r="H3" s="37" t="s">
        <v>1372</v>
      </c>
      <c r="I3" s="37" t="s">
        <v>1376</v>
      </c>
      <c r="J3" s="37" t="s">
        <v>1382</v>
      </c>
      <c r="K3" s="37" t="s">
        <v>1392</v>
      </c>
      <c r="L3" s="40"/>
      <c r="M3" s="40"/>
    </row>
    <row r="4" spans="1:13" s="8" customFormat="1" x14ac:dyDescent="0.45">
      <c r="A4" s="33" t="s">
        <v>26</v>
      </c>
      <c r="B4" s="34"/>
      <c r="C4" s="37" t="s">
        <v>1364</v>
      </c>
      <c r="D4" s="37" t="s">
        <v>1351</v>
      </c>
      <c r="E4" s="38">
        <v>39987</v>
      </c>
      <c r="F4" s="39">
        <v>17</v>
      </c>
      <c r="G4" s="37" t="s">
        <v>29</v>
      </c>
      <c r="H4" s="37" t="s">
        <v>1368</v>
      </c>
      <c r="I4" s="37" t="s">
        <v>1370</v>
      </c>
      <c r="J4" s="37" t="s">
        <v>1383</v>
      </c>
      <c r="K4" s="37" t="s">
        <v>1401</v>
      </c>
      <c r="L4" s="40"/>
      <c r="M4" s="40"/>
    </row>
    <row r="5" spans="1:13" s="8" customFormat="1" x14ac:dyDescent="0.45">
      <c r="A5" s="33" t="s">
        <v>26</v>
      </c>
      <c r="B5" s="34"/>
      <c r="C5" s="37" t="s">
        <v>1364</v>
      </c>
      <c r="D5" s="37" t="s">
        <v>746</v>
      </c>
      <c r="E5" s="38">
        <v>34725</v>
      </c>
      <c r="F5" s="39">
        <v>31</v>
      </c>
      <c r="G5" s="37" t="s">
        <v>29</v>
      </c>
      <c r="H5" s="37" t="s">
        <v>1405</v>
      </c>
      <c r="I5" s="37" t="s">
        <v>1370</v>
      </c>
      <c r="J5" s="37" t="s">
        <v>1383</v>
      </c>
      <c r="K5" s="37" t="s">
        <v>1401</v>
      </c>
      <c r="L5" s="40"/>
      <c r="M5" s="40"/>
    </row>
    <row r="6" spans="1:13" s="8" customFormat="1" x14ac:dyDescent="0.45">
      <c r="A6" s="33" t="s">
        <v>26</v>
      </c>
      <c r="B6" s="33"/>
      <c r="C6" s="37" t="s">
        <v>1364</v>
      </c>
      <c r="D6" s="37" t="s">
        <v>249</v>
      </c>
      <c r="E6" s="38">
        <v>39177</v>
      </c>
      <c r="F6" s="39">
        <v>19</v>
      </c>
      <c r="G6" s="37" t="s">
        <v>77</v>
      </c>
      <c r="H6" s="37" t="s">
        <v>1417</v>
      </c>
      <c r="I6" s="37" t="s">
        <v>1366</v>
      </c>
      <c r="J6" s="37" t="s">
        <v>1377</v>
      </c>
      <c r="K6" s="37" t="s">
        <v>1399</v>
      </c>
      <c r="L6" s="40"/>
      <c r="M6" s="40"/>
    </row>
    <row r="7" spans="1:13" s="8" customFormat="1" x14ac:dyDescent="0.45">
      <c r="A7" s="33" t="s">
        <v>26</v>
      </c>
      <c r="B7" s="34"/>
      <c r="C7" s="37" t="s">
        <v>1364</v>
      </c>
      <c r="D7" s="37" t="s">
        <v>414</v>
      </c>
      <c r="E7" s="38">
        <v>33690</v>
      </c>
      <c r="F7" s="39">
        <v>34</v>
      </c>
      <c r="G7" s="37" t="s">
        <v>77</v>
      </c>
      <c r="H7" s="37" t="s">
        <v>1369</v>
      </c>
      <c r="I7" s="37" t="s">
        <v>1370</v>
      </c>
      <c r="J7" s="37" t="s">
        <v>1377</v>
      </c>
      <c r="K7" s="37" t="s">
        <v>1400</v>
      </c>
      <c r="L7" s="40"/>
      <c r="M7" s="40"/>
    </row>
    <row r="8" spans="1:13" s="8" customFormat="1" x14ac:dyDescent="0.45">
      <c r="A8" s="33" t="s">
        <v>26</v>
      </c>
      <c r="B8" s="33"/>
      <c r="C8" s="37" t="s">
        <v>1364</v>
      </c>
      <c r="D8" s="37" t="s">
        <v>769</v>
      </c>
      <c r="E8" s="38">
        <v>34492</v>
      </c>
      <c r="F8" s="39">
        <v>32</v>
      </c>
      <c r="G8" s="37" t="s">
        <v>29</v>
      </c>
      <c r="H8" s="37" t="s">
        <v>1422</v>
      </c>
      <c r="I8" s="37" t="s">
        <v>1371</v>
      </c>
      <c r="J8" s="37" t="s">
        <v>1386</v>
      </c>
      <c r="K8" s="37" t="s">
        <v>1388</v>
      </c>
      <c r="L8" s="40"/>
      <c r="M8" s="40"/>
    </row>
    <row r="9" spans="1:13" s="8" customFormat="1" x14ac:dyDescent="0.45">
      <c r="A9" s="33" t="s">
        <v>26</v>
      </c>
      <c r="B9" s="34"/>
      <c r="C9" s="37" t="s">
        <v>1364</v>
      </c>
      <c r="D9" s="37" t="s">
        <v>587</v>
      </c>
      <c r="E9" s="38">
        <v>36643</v>
      </c>
      <c r="F9" s="39">
        <v>26</v>
      </c>
      <c r="G9" s="37" t="s">
        <v>77</v>
      </c>
      <c r="H9" s="37" t="s">
        <v>1418</v>
      </c>
      <c r="I9" s="37" t="s">
        <v>1375</v>
      </c>
      <c r="J9" s="37" t="s">
        <v>1381</v>
      </c>
      <c r="K9" s="37" t="s">
        <v>1393</v>
      </c>
      <c r="L9" s="40"/>
      <c r="M9" s="40"/>
    </row>
    <row r="10" spans="1:13" s="8" customFormat="1" x14ac:dyDescent="0.45">
      <c r="A10" s="33" t="s">
        <v>26</v>
      </c>
      <c r="B10" s="34"/>
      <c r="C10" s="37" t="s">
        <v>1364</v>
      </c>
      <c r="D10" s="37" t="s">
        <v>344</v>
      </c>
      <c r="E10" s="38">
        <v>38894</v>
      </c>
      <c r="F10" s="39">
        <v>20</v>
      </c>
      <c r="G10" s="37" t="s">
        <v>77</v>
      </c>
      <c r="H10" s="37" t="s">
        <v>1406</v>
      </c>
      <c r="I10" s="37" t="s">
        <v>1407</v>
      </c>
      <c r="J10" s="37" t="s">
        <v>1391</v>
      </c>
      <c r="K10" s="37" t="s">
        <v>34</v>
      </c>
      <c r="L10" s="40"/>
      <c r="M10" s="40"/>
    </row>
    <row r="11" spans="1:13" s="8" customFormat="1" x14ac:dyDescent="0.45">
      <c r="A11" s="33" t="s">
        <v>26</v>
      </c>
      <c r="B11" s="33"/>
      <c r="C11" s="37" t="s">
        <v>1364</v>
      </c>
      <c r="D11" s="37" t="s">
        <v>560</v>
      </c>
      <c r="E11" s="38">
        <v>22410</v>
      </c>
      <c r="F11" s="39">
        <v>65</v>
      </c>
      <c r="G11" s="37" t="s">
        <v>77</v>
      </c>
      <c r="H11" s="37" t="s">
        <v>1412</v>
      </c>
      <c r="I11" s="37" t="s">
        <v>1411</v>
      </c>
      <c r="J11" s="37" t="s">
        <v>1390</v>
      </c>
      <c r="K11" s="37" t="s">
        <v>34</v>
      </c>
      <c r="L11" s="40"/>
      <c r="M11" s="40"/>
    </row>
    <row r="12" spans="1:13" s="8" customFormat="1" x14ac:dyDescent="0.45">
      <c r="A12" s="33" t="s">
        <v>26</v>
      </c>
      <c r="B12" s="33"/>
      <c r="C12" s="37" t="s">
        <v>1364</v>
      </c>
      <c r="D12" s="37" t="s">
        <v>1352</v>
      </c>
      <c r="E12" s="38">
        <v>21461</v>
      </c>
      <c r="F12" s="39">
        <v>68</v>
      </c>
      <c r="G12" s="37" t="s">
        <v>29</v>
      </c>
      <c r="H12" s="37" t="s">
        <v>1408</v>
      </c>
      <c r="I12" s="37" t="s">
        <v>1371</v>
      </c>
      <c r="J12" s="37" t="s">
        <v>1390</v>
      </c>
      <c r="K12" s="37" t="s">
        <v>34</v>
      </c>
      <c r="L12" s="40"/>
      <c r="M12" s="40"/>
    </row>
    <row r="13" spans="1:13" s="8" customFormat="1" x14ac:dyDescent="0.45">
      <c r="A13" s="33" t="s">
        <v>26</v>
      </c>
      <c r="B13" s="33"/>
      <c r="C13" s="37" t="s">
        <v>1364</v>
      </c>
      <c r="D13" s="37" t="s">
        <v>1363</v>
      </c>
      <c r="E13" s="38">
        <v>42606</v>
      </c>
      <c r="F13" s="39">
        <v>10</v>
      </c>
      <c r="G13" s="37" t="s">
        <v>77</v>
      </c>
      <c r="H13" s="37" t="s">
        <v>1402</v>
      </c>
      <c r="I13" s="37" t="s">
        <v>1374</v>
      </c>
      <c r="J13" s="37" t="s">
        <v>1378</v>
      </c>
      <c r="K13" s="37" t="s">
        <v>1398</v>
      </c>
      <c r="L13" s="40"/>
      <c r="M13" s="40"/>
    </row>
    <row r="14" spans="1:13" s="8" customFormat="1" x14ac:dyDescent="0.45">
      <c r="A14" s="33" t="s">
        <v>26</v>
      </c>
      <c r="B14" s="34"/>
      <c r="C14" s="37" t="s">
        <v>1404</v>
      </c>
      <c r="D14" s="37" t="s">
        <v>155</v>
      </c>
      <c r="E14" s="38">
        <v>41128</v>
      </c>
      <c r="F14" s="39">
        <v>14</v>
      </c>
      <c r="G14" s="37" t="s">
        <v>29</v>
      </c>
      <c r="H14" s="37" t="s">
        <v>1373</v>
      </c>
      <c r="I14" s="37" t="s">
        <v>1403</v>
      </c>
      <c r="J14" s="37" t="s">
        <v>1379</v>
      </c>
      <c r="K14" s="37" t="s">
        <v>1387</v>
      </c>
      <c r="L14" s="40"/>
      <c r="M14" s="40"/>
    </row>
    <row r="15" spans="1:13" s="8" customFormat="1" x14ac:dyDescent="0.45">
      <c r="A15" s="33" t="s">
        <v>26</v>
      </c>
      <c r="B15" s="34"/>
      <c r="C15" s="37" t="s">
        <v>1364</v>
      </c>
      <c r="D15" s="37" t="s">
        <v>715</v>
      </c>
      <c r="E15" s="38">
        <v>34924</v>
      </c>
      <c r="F15" s="39">
        <v>31</v>
      </c>
      <c r="G15" s="37" t="s">
        <v>29</v>
      </c>
      <c r="H15" s="37" t="s">
        <v>1413</v>
      </c>
      <c r="I15" s="37" t="s">
        <v>1419</v>
      </c>
      <c r="J15" s="37" t="s">
        <v>1379</v>
      </c>
      <c r="K15" s="37" t="s">
        <v>1387</v>
      </c>
      <c r="L15" s="40"/>
      <c r="M15" s="40"/>
    </row>
    <row r="16" spans="1:13" s="8" customFormat="1" x14ac:dyDescent="0.45">
      <c r="A16" s="33" t="s">
        <v>26</v>
      </c>
      <c r="B16" s="33"/>
      <c r="C16" s="37" t="s">
        <v>1364</v>
      </c>
      <c r="D16" s="37" t="s">
        <v>210</v>
      </c>
      <c r="E16" s="38">
        <v>36142</v>
      </c>
      <c r="F16" s="39">
        <v>28</v>
      </c>
      <c r="G16" s="37" t="s">
        <v>77</v>
      </c>
      <c r="H16" s="37" t="s">
        <v>1420</v>
      </c>
      <c r="I16" s="37" t="s">
        <v>1367</v>
      </c>
      <c r="J16" s="37" t="s">
        <v>1380</v>
      </c>
      <c r="K16" s="37" t="s">
        <v>1396</v>
      </c>
      <c r="L16" s="40"/>
      <c r="M16" s="40"/>
    </row>
    <row r="17" spans="1:13" s="8" customFormat="1" x14ac:dyDescent="0.45">
      <c r="A17" s="33" t="s">
        <v>26</v>
      </c>
      <c r="B17" s="34"/>
      <c r="C17" s="37" t="s">
        <v>1364</v>
      </c>
      <c r="D17" s="37" t="s">
        <v>1350</v>
      </c>
      <c r="E17" s="38">
        <v>36333</v>
      </c>
      <c r="F17" s="39">
        <v>27</v>
      </c>
      <c r="G17" s="37" t="s">
        <v>77</v>
      </c>
      <c r="H17" s="37" t="s">
        <v>1410</v>
      </c>
      <c r="I17" s="37" t="s">
        <v>1409</v>
      </c>
      <c r="J17" s="37" t="s">
        <v>1389</v>
      </c>
      <c r="K17" s="37" t="s">
        <v>1394</v>
      </c>
      <c r="L17" s="40"/>
      <c r="M17" s="40"/>
    </row>
    <row r="18" spans="1:13" s="8" customFormat="1" ht="19" thickBot="1" x14ac:dyDescent="0.5">
      <c r="A18" s="33" t="s">
        <v>26</v>
      </c>
      <c r="B18" s="34"/>
      <c r="C18" s="37" t="s">
        <v>1416</v>
      </c>
      <c r="D18" s="37" t="s">
        <v>732</v>
      </c>
      <c r="E18" s="38">
        <v>34741</v>
      </c>
      <c r="F18" s="39">
        <v>31</v>
      </c>
      <c r="G18" s="37" t="s">
        <v>29</v>
      </c>
      <c r="H18" s="37" t="s">
        <v>1415</v>
      </c>
      <c r="I18" s="37" t="s">
        <v>1414</v>
      </c>
      <c r="J18" s="37" t="s">
        <v>1385</v>
      </c>
      <c r="K18" s="37" t="s">
        <v>1395</v>
      </c>
      <c r="L18" s="40"/>
      <c r="M18" s="40"/>
    </row>
    <row r="19" spans="1:13" x14ac:dyDescent="0.45">
      <c r="A19" s="32">
        <f>COUNTIF(A2:A18,"Admit")</f>
        <v>0</v>
      </c>
      <c r="B19" s="36" t="s">
        <v>1353</v>
      </c>
    </row>
    <row r="20" spans="1:13" x14ac:dyDescent="0.45">
      <c r="A20" s="30">
        <f>COUNTIF(A2:A18,"Cannot admit [no BEDS]")</f>
        <v>0</v>
      </c>
      <c r="B20" s="36" t="s">
        <v>1354</v>
      </c>
    </row>
    <row r="21" spans="1:13" ht="19" thickBot="1" x14ac:dyDescent="0.5">
      <c r="A21" s="31">
        <f>COUNTIF(A2:A18,"Cannot admit [RESOURCE issue]")</f>
        <v>0</v>
      </c>
      <c r="B21" s="36" t="s">
        <v>1355</v>
      </c>
    </row>
  </sheetData>
  <sortState xmlns:xlrd2="http://schemas.microsoft.com/office/spreadsheetml/2017/richdata2" ref="C2:K18">
    <sortCondition ref="K2:K18"/>
  </sortState>
  <conditionalFormatting sqref="A2:A18">
    <cfRule type="containsText" dxfId="5" priority="5" operator="containsText" text="Will">
      <formula>NOT(ISERROR(SEARCH("Will",A2)))</formula>
    </cfRule>
    <cfRule type="containsText" dxfId="4" priority="6" operator="containsText" text="Cannot">
      <formula>NOT(ISERROR(SEARCH("Cannot",A2)))</formula>
    </cfRule>
    <cfRule type="containsText" dxfId="3" priority="7" operator="containsText" text="Treat">
      <formula>NOT(ISERROR(SEARCH("Treat",A2)))</formula>
    </cfRule>
    <cfRule type="containsText" dxfId="2" priority="8" operator="containsText" text="Admit">
      <formula>NOT(ISERROR(SEARCH("Admit",A2)))</formula>
    </cfRule>
  </conditionalFormatting>
  <conditionalFormatting sqref="A2:A1048576">
    <cfRule type="containsText" dxfId="1" priority="10" operator="containsText" text="Cannot admit - requires">
      <formula>NOT(ISERROR(SEARCH("Cannot admit - requires",A2)))</formula>
    </cfRule>
  </conditionalFormatting>
  <conditionalFormatting sqref="C1:K1">
    <cfRule type="containsText" dxfId="0" priority="1" operator="containsText" text="Cannot admit - requires">
      <formula>NOT(ISERROR(SEARCH("Cannot admit - requires",C1)))</formula>
    </cfRule>
  </conditionalFormatting>
  <dataValidations count="1">
    <dataValidation type="list" allowBlank="1" showInputMessage="1" showErrorMessage="1" sqref="A2:A18" xr:uid="{0844BF5F-2B24-4CEF-8803-F0B3757C30FE}">
      <formula1>$B$19:$B$21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1356</v>
      </c>
    </row>
    <row r="2" spans="1:1" x14ac:dyDescent="0.35">
      <c r="A2" t="s">
        <v>1353</v>
      </c>
    </row>
    <row r="3" spans="1:1" x14ac:dyDescent="0.35">
      <c r="A3" t="s">
        <v>1357</v>
      </c>
    </row>
    <row r="4" spans="1:1" x14ac:dyDescent="0.35">
      <c r="A4" t="s">
        <v>1358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83629-A6A0-490E-9F67-F1C8B4D95703}">
  <ds:schemaRefs>
    <ds:schemaRef ds:uri="273c9790-c26e-4085-a426-e222126185c9"/>
    <ds:schemaRef ds:uri="http://purl.org/dc/dcmitype/"/>
    <ds:schemaRef ds:uri="4545d718-82b6-4e42-af4c-2c9885afdca4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WIH (17)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