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37" documentId="8_{9AD082C9-7C3A-48BC-A288-8024C4ED472D}" xr6:coauthVersionLast="47" xr6:coauthVersionMax="47" xr10:uidLastSave="{CF84436F-9BE6-410A-AB50-15D86649E8CC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RWMC (19)" sheetId="10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'RWMC (19)'!$A$1:$B$1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0" l="1"/>
  <c r="A22" i="10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21" i="10"/>
</calcChain>
</file>

<file path=xl/sharedStrings.xml><?xml version="1.0" encoding="utf-8"?>
<sst xmlns="http://schemas.openxmlformats.org/spreadsheetml/2006/main" count="5545" uniqueCount="1421">
  <si>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</si>
  <si>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</si>
  <si>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</si>
  <si>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</si>
  <si>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</si>
  <si>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</si>
  <si>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</si>
  <si>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</si>
  <si>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</si>
  <si>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</si>
  <si>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</si>
  <si>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</si>
  <si>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</si>
  <si>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</si>
  <si>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</si>
  <si>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</si>
  <si>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</si>
  <si>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</si>
  <si>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</si>
  <si>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</si>
  <si>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</si>
  <si>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</si>
  <si>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</si>
  <si>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</si>
  <si>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</si>
  <si>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</si>
  <si>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</si>
  <si>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</si>
  <si>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</si>
  <si>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</si>
  <si>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</si>
  <si>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</si>
  <si>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</si>
  <si>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</si>
  <si>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</si>
  <si>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</si>
  <si>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</si>
  <si>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</si>
  <si>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</si>
  <si>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</si>
  <si>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</si>
  <si>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</si>
  <si>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</si>
  <si>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</si>
  <si>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</si>
  <si>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</si>
  <si>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</si>
  <si>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</si>
  <si>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</si>
  <si>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</si>
  <si>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</si>
  <si>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</si>
  <si>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</si>
  <si>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</si>
  <si>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</si>
  <si>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</si>
  <si>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</si>
  <si>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</si>
  <si>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</si>
  <si>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</si>
  <si>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</si>
  <si>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</si>
  <si>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</si>
  <si>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</si>
  <si>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</si>
  <si>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</si>
  <si>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</si>
  <si>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</si>
  <si>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</si>
  <si>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</si>
  <si>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</si>
  <si>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</si>
  <si>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</si>
  <si>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</si>
  <si>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</si>
  <si>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</si>
  <si>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</si>
  <si>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</si>
  <si>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</si>
  <si>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</si>
  <si>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</si>
  <si>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</si>
  <si>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</si>
  <si>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</si>
  <si>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</si>
  <si>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</si>
  <si>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</si>
  <si>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</si>
  <si>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</si>
  <si>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</si>
  <si>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</si>
  <si>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</si>
  <si>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</si>
  <si>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</si>
  <si>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</si>
  <si>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</si>
  <si>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</si>
  <si>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</si>
  <si>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</si>
  <si>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</si>
  <si>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</si>
  <si>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</si>
  <si>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</si>
  <si>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</si>
  <si>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</si>
  <si>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</si>
  <si>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</si>
  <si>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</si>
  <si>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</si>
  <si>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</si>
  <si>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</si>
  <si>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</si>
  <si>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</si>
  <si>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</si>
  <si>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</si>
  <si>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</si>
  <si>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</si>
  <si>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</si>
  <si>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</si>
  <si>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</si>
  <si>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</si>
  <si>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</si>
  <si>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</si>
  <si>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</si>
  <si>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</si>
  <si>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</si>
  <si>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</si>
  <si>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</si>
  <si>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</si>
  <si>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</si>
  <si>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</si>
  <si>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</si>
  <si>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</si>
  <si>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</si>
  <si>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</si>
  <si>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</si>
  <si>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</si>
  <si>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</si>
  <si>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</si>
  <si>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</si>
  <si>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</si>
  <si>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</si>
  <si>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</si>
  <si>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</si>
  <si>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</si>
  <si>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</si>
  <si>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</si>
  <si>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</si>
  <si>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</si>
  <si>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</si>
  <si>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</si>
  <si>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</si>
  <si>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</si>
  <si>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</si>
  <si>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</si>
  <si>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</si>
  <si>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</si>
  <si>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</si>
  <si>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</si>
  <si>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</si>
  <si>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</si>
  <si>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</si>
  <si>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</si>
  <si>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</si>
  <si>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</si>
  <si>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</si>
  <si>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</si>
  <si>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</si>
  <si>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</si>
  <si>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</si>
  <si>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</si>
  <si>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</si>
  <si>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</si>
  <si>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</si>
  <si>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</si>
  <si>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</si>
  <si>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</si>
  <si>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</si>
  <si>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</si>
  <si>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</si>
  <si>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</si>
  <si>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</si>
  <si>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</si>
  <si>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</si>
  <si>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</si>
  <si>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</si>
  <si>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</si>
  <si>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</si>
  <si>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</si>
  <si>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</si>
  <si>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</si>
  <si>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</si>
  <si>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</si>
  <si>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</si>
  <si>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</si>
  <si>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</si>
  <si>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</si>
  <si>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</si>
  <si>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</si>
  <si>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</si>
  <si>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</si>
  <si>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</si>
  <si>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</si>
  <si>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</si>
  <si>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</si>
  <si>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</si>
  <si>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</si>
  <si>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</si>
  <si>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</si>
  <si>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</si>
  <si>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</si>
  <si>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</si>
  <si>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</si>
  <si>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</si>
  <si>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</si>
  <si>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</si>
  <si>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</si>
  <si>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</si>
  <si>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</si>
  <si>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</si>
  <si>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</si>
  <si>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</si>
  <si>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</si>
  <si>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</si>
  <si>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</si>
  <si>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</si>
  <si>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</si>
  <si>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</si>
  <si>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</si>
  <si>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</si>
  <si>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</si>
  <si>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</si>
  <si>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</si>
  <si>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</si>
  <si>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</si>
  <si>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</si>
  <si>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</si>
  <si>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</si>
  <si>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</si>
  <si>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</si>
  <si>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</si>
  <si>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</si>
  <si>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</si>
  <si>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</si>
  <si>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</si>
  <si>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</si>
  <si>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</si>
  <si>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</si>
  <si>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</si>
  <si>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</si>
  <si>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</si>
  <si>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</si>
  <si>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</si>
  <si>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</si>
  <si>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</si>
  <si>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</si>
  <si>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</si>
  <si>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</si>
  <si>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</si>
  <si>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</si>
  <si>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</si>
  <si>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</si>
  <si>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</si>
  <si>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</si>
  <si>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</si>
  <si>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</si>
  <si>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</si>
  <si>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</si>
  <si>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</si>
  <si>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</si>
  <si>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</si>
  <si>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</si>
  <si>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</si>
  <si>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</si>
  <si>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</si>
  <si>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</si>
  <si>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</si>
  <si>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</si>
  <si>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</si>
  <si>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</si>
  <si>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</si>
  <si>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</si>
  <si>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</si>
  <si>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</si>
  <si>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</si>
  <si>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</si>
  <si>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</si>
  <si>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</si>
  <si>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</si>
  <si>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</si>
  <si>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</si>
  <si>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</si>
  <si>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</si>
  <si>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</si>
  <si>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</si>
  <si>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</si>
  <si>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</si>
  <si>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</si>
  <si>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</si>
  <si>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</si>
  <si>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</si>
  <si>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</si>
  <si>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</si>
  <si>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</si>
  <si>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</si>
  <si>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</si>
  <si>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</si>
  <si>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</si>
  <si>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</si>
  <si>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</si>
  <si>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</si>
  <si>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</si>
  <si>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</si>
  <si>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</si>
  <si>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</si>
  <si>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</si>
  <si>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</si>
  <si>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</si>
  <si>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</si>
  <si>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</si>
  <si>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</si>
  <si>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</si>
  <si>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</si>
  <si>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</si>
  <si>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</si>
  <si>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</si>
  <si>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</si>
  <si>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</si>
  <si>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</si>
  <si>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</si>
  <si>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</si>
  <si>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</si>
  <si>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</si>
  <si>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</si>
  <si>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</si>
  <si>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</si>
  <si>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</si>
  <si>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</si>
  <si>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</si>
  <si>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</si>
  <si>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</si>
  <si>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</si>
  <si>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</si>
  <si>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</si>
  <si>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</si>
  <si>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</si>
  <si>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</si>
  <si>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</si>
  <si>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</si>
  <si>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</si>
  <si>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</si>
  <si>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</si>
  <si>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</si>
  <si>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</si>
  <si>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</si>
  <si>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</si>
  <si>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</si>
  <si>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</si>
  <si>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</si>
  <si>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</si>
  <si>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</si>
  <si>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</si>
  <si>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</si>
  <si>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</si>
  <si>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</si>
  <si>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</si>
  <si>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</si>
  <si>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</si>
  <si>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</si>
  <si>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</si>
  <si>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</si>
  <si>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</si>
  <si>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</si>
  <si>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</si>
  <si>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</si>
  <si>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</si>
  <si>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</si>
  <si>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</si>
  <si>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</si>
  <si>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</si>
  <si>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</si>
  <si>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</si>
  <si>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</si>
  <si>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</si>
  <si>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</si>
  <si>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</si>
  <si>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</si>
  <si>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</si>
  <si>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</si>
  <si>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</si>
  <si>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</si>
  <si>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</si>
  <si>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</si>
  <si>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</si>
  <si>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</si>
  <si>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</si>
  <si>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</si>
  <si>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</si>
  <si>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</si>
  <si>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</si>
  <si>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</si>
  <si>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</si>
  <si>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</si>
  <si>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</si>
  <si>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</si>
  <si>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</si>
  <si>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</si>
  <si>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</si>
  <si>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</si>
  <si>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</si>
  <si>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</si>
  <si>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</si>
  <si>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</si>
  <si>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</si>
  <si>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</si>
  <si>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</si>
  <si>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</si>
  <si>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</si>
  <si>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</si>
  <si>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</si>
  <si>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</si>
  <si>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</si>
  <si>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</si>
  <si>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</si>
  <si>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</si>
  <si>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</si>
  <si>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</si>
  <si>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</si>
  <si>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</si>
  <si>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</si>
  <si>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</si>
  <si>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</si>
  <si>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</si>
  <si>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</si>
  <si>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</si>
  <si>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</si>
  <si>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</si>
  <si>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</si>
  <si>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</si>
  <si>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</si>
  <si>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</si>
  <si>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</si>
  <si>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</si>
  <si>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</si>
  <si>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</si>
  <si>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</si>
  <si>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</si>
  <si>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</si>
  <si>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</si>
  <si>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</si>
  <si>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</si>
  <si>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</si>
  <si>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</si>
  <si>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</si>
  <si>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</si>
  <si>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</si>
  <si>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</si>
  <si>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</si>
  <si>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</si>
  <si>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</si>
  <si>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</si>
  <si>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</si>
  <si>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</si>
  <si>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</si>
  <si>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</si>
  <si>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</si>
  <si>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</si>
  <si>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</si>
  <si>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</si>
  <si>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</si>
  <si>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</si>
  <si>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</si>
  <si>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</si>
  <si>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</si>
  <si>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</si>
  <si>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</si>
  <si>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</si>
  <si>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</si>
  <si>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</si>
  <si>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</si>
  <si>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</si>
  <si>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</si>
  <si>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</si>
  <si>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</si>
  <si>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</si>
  <si>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</si>
  <si>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</si>
  <si>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</si>
  <si>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</si>
  <si>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</si>
  <si>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</si>
  <si>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</si>
  <si>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</si>
  <si>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</si>
  <si>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</si>
  <si>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</si>
  <si>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</si>
  <si>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</si>
  <si>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</si>
  <si>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</si>
  <si>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</si>
  <si>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</si>
  <si>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</si>
  <si>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</si>
  <si>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</si>
  <si>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</si>
  <si>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</si>
  <si>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</si>
  <si>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</si>
  <si>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</si>
  <si>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</si>
  <si>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</si>
  <si>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</si>
  <si>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</si>
  <si>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</si>
  <si>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</si>
  <si>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</si>
  <si>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</si>
  <si>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</si>
  <si>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</si>
  <si>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</si>
  <si>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</si>
  <si>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</si>
  <si>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</si>
  <si>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</si>
  <si>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</si>
  <si>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</si>
  <si>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</si>
  <si>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</si>
  <si>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</si>
  <si>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</si>
  <si>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</si>
  <si>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</si>
  <si>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</si>
  <si>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</si>
  <si>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</si>
  <si>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</si>
  <si>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</si>
  <si>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</si>
  <si>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</si>
  <si>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</si>
  <si>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</si>
  <si>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</si>
  <si>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</si>
  <si>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</si>
  <si>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</si>
  <si>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</si>
  <si>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</si>
  <si>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</si>
  <si>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</si>
  <si>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</si>
  <si>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</si>
  <si>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</si>
  <si>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</si>
  <si>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</si>
  <si>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</si>
  <si>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</si>
  <si>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</si>
  <si>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</si>
  <si>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</si>
  <si>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</si>
  <si>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</si>
  <si>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</si>
  <si>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</si>
  <si>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</si>
  <si>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</si>
  <si>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</si>
  <si>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</si>
  <si>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</si>
  <si>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</si>
  <si>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</si>
  <si>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</si>
  <si>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</si>
  <si>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</si>
  <si>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</si>
  <si>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</si>
  <si>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</si>
  <si>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</si>
  <si>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</si>
  <si>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</si>
  <si>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</si>
  <si>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</si>
  <si>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</si>
  <si>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</si>
  <si>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</si>
  <si>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</si>
  <si>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</si>
  <si>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</si>
  <si>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</si>
  <si>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</si>
  <si>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</si>
  <si>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</si>
  <si>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</si>
  <si>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</si>
  <si>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</si>
  <si>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</si>
  <si>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</si>
  <si>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</si>
  <si>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</si>
  <si>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</si>
  <si>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</si>
  <si>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</si>
  <si>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</si>
  <si>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</si>
  <si>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</si>
  <si>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</si>
  <si>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</si>
  <si>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</si>
  <si>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</si>
  <si>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</si>
  <si>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</si>
  <si>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</si>
  <si>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</si>
  <si>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</si>
  <si>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</si>
  <si>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</si>
  <si>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</si>
  <si>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</si>
  <si>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</si>
  <si>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</si>
  <si>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</si>
  <si>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</si>
  <si>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</si>
  <si>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</si>
  <si>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</si>
  <si>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</si>
  <si>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</si>
  <si>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</si>
  <si>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</si>
  <si>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</si>
  <si>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</si>
  <si>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</si>
  <si>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</si>
  <si>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</si>
  <si>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</si>
  <si>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</si>
  <si>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</si>
  <si>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</si>
  <si>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</si>
  <si>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</si>
  <si>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</si>
  <si>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</si>
  <si>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</si>
  <si>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</si>
  <si>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</si>
  <si>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</si>
  <si>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</si>
  <si>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</si>
  <si>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</si>
  <si>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</si>
  <si>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</si>
  <si>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</si>
  <si>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</si>
  <si>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</si>
  <si>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</si>
  <si>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</si>
  <si>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</si>
  <si>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</si>
  <si>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</si>
  <si>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</si>
  <si>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</si>
  <si>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</si>
  <si>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</si>
  <si>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</si>
  <si>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</si>
  <si>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</si>
  <si>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</si>
  <si>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</si>
  <si>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</si>
  <si>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</si>
  <si>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</si>
  <si>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</si>
  <si>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</si>
  <si>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</si>
  <si>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</si>
  <si>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</si>
  <si>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</si>
  <si>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</si>
  <si>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</si>
  <si>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</si>
  <si>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</si>
  <si>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</si>
  <si>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</si>
  <si>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</si>
  <si>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</si>
  <si>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</si>
  <si>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</si>
  <si>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</si>
  <si>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</si>
  <si>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</si>
  <si>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</si>
  <si>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</si>
  <si>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</si>
  <si>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</si>
  <si>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</si>
  <si>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</si>
  <si>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</si>
  <si>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</si>
  <si>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</si>
  <si>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</si>
  <si>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</si>
  <si>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</si>
  <si>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</si>
  <si>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</si>
  <si>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</si>
  <si>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</si>
  <si>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</si>
  <si>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</si>
  <si>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</si>
  <si>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</si>
  <si>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</si>
  <si>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</si>
  <si>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</si>
  <si>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</si>
  <si>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</si>
  <si>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</si>
  <si>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</si>
  <si>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</si>
  <si>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</si>
  <si>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</si>
  <si>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</si>
  <si>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</si>
  <si>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</si>
  <si>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</si>
  <si>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</si>
  <si>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</si>
  <si>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</si>
  <si>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</si>
  <si>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</si>
  <si>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</si>
  <si>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</si>
  <si>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</si>
  <si>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</si>
  <si>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</si>
  <si>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</si>
  <si>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</si>
  <si>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</si>
  <si>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</si>
  <si>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</si>
  <si>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</si>
  <si>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</si>
  <si>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</si>
  <si>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</si>
  <si>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</si>
  <si>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</si>
  <si>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</si>
  <si>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</si>
  <si>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</si>
  <si>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</si>
  <si>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</si>
  <si>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</si>
  <si>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</si>
  <si>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</si>
  <si>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</si>
  <si>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</si>
  <si>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</si>
  <si>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</si>
  <si>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</si>
  <si>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</si>
  <si>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</si>
  <si>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</si>
  <si>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</si>
  <si>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</si>
  <si>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</si>
  <si>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</si>
  <si>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</si>
  <si>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</si>
  <si>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</si>
  <si>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</si>
  <si>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</si>
  <si>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</si>
  <si>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</si>
  <si>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</si>
  <si>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</si>
  <si>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</si>
  <si>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</si>
  <si>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</si>
  <si>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</si>
  <si>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</si>
  <si>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</si>
  <si>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</si>
  <si>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</si>
  <si>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</si>
  <si>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</si>
  <si>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</si>
  <si>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</si>
  <si>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</si>
  <si>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</si>
  <si>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</si>
  <si>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</si>
  <si>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</si>
  <si>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</si>
  <si>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</si>
  <si>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</si>
  <si>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</si>
  <si>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</si>
  <si>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</si>
  <si>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</si>
  <si>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</si>
  <si>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</si>
  <si>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</si>
  <si>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</si>
  <si>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</si>
  <si>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</si>
  <si>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</si>
  <si>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</si>
  <si>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</si>
  <si>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</si>
  <si>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</si>
  <si>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</si>
  <si>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</si>
  <si>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</si>
  <si>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</si>
  <si>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</si>
  <si>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</si>
  <si>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</si>
  <si>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</si>
  <si>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</si>
  <si>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</si>
  <si>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</si>
  <si>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</si>
  <si>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</si>
  <si>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</si>
  <si>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</si>
  <si>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</si>
  <si>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</si>
  <si>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</si>
  <si>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</si>
  <si>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</si>
  <si>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</si>
  <si>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</si>
  <si>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</si>
  <si>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</si>
  <si>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</si>
  <si>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</si>
  <si>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</si>
  <si>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</si>
  <si>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</si>
  <si>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</si>
  <si>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</si>
  <si>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</si>
  <si>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</si>
  <si>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</si>
  <si>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</si>
  <si>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</si>
  <si>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</si>
  <si>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</si>
  <si>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</si>
  <si>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</si>
  <si>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</si>
  <si>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</si>
  <si>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</si>
  <si>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</si>
  <si>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</si>
  <si>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</si>
  <si>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</si>
  <si>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</si>
  <si>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</si>
  <si>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</si>
  <si>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</si>
  <si>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</si>
  <si>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</si>
  <si>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</si>
  <si>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</si>
  <si>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</si>
  <si>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</si>
  <si>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</si>
  <si>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</si>
  <si>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</si>
  <si>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</si>
  <si>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</si>
  <si>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</si>
  <si>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</si>
  <si>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</si>
  <si>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</si>
  <si>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</si>
  <si>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</si>
  <si>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</si>
  <si>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</si>
  <si>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</si>
  <si>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</si>
  <si>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</si>
  <si>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</si>
  <si>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</si>
  <si>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</si>
  <si>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</si>
  <si>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</si>
  <si>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</si>
  <si>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</si>
  <si>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</si>
  <si>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</si>
  <si>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</si>
  <si>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</si>
  <si>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</si>
  <si>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</si>
  <si>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</si>
  <si>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</si>
  <si>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</si>
  <si>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</si>
  <si>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</si>
  <si>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</si>
  <si>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</si>
  <si>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</si>
  <si>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</si>
  <si>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</si>
  <si>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</si>
  <si>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</si>
  <si>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</si>
  <si>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</si>
  <si>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</si>
  <si>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</si>
  <si>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</si>
  <si>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</si>
  <si>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</si>
  <si>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</si>
  <si>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</si>
  <si>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</si>
  <si>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</si>
  <si>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</si>
  <si>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</si>
  <si>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</si>
  <si>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</si>
  <si>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</si>
  <si>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</si>
  <si>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</si>
  <si>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</si>
  <si>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</si>
  <si>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</si>
  <si>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</si>
  <si>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</si>
  <si>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</si>
  <si>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</si>
  <si>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</si>
  <si>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</si>
  <si>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</si>
  <si>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</si>
  <si>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</si>
  <si>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</si>
  <si>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</si>
  <si>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</si>
  <si>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</si>
  <si>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</si>
  <si>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</si>
  <si>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</si>
  <si>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</si>
  <si>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</si>
  <si>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</si>
  <si>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</si>
  <si>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</si>
  <si>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</si>
  <si>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</si>
  <si>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</si>
  <si>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</si>
  <si>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</si>
  <si>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</si>
  <si>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</si>
  <si>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</si>
  <si>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</si>
  <si>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</si>
  <si>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</si>
  <si>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</si>
  <si>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</si>
  <si>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</si>
  <si>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</si>
  <si>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</si>
  <si>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</si>
  <si>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</si>
  <si>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</si>
  <si>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</si>
  <si>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</si>
  <si>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</si>
  <si>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</si>
  <si>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</si>
  <si>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</si>
  <si>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</si>
  <si>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</si>
  <si>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</si>
  <si>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</si>
  <si>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</si>
  <si>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</si>
  <si>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</si>
  <si>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</si>
  <si>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</si>
  <si>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</si>
  <si>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</si>
  <si>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</si>
  <si>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</si>
  <si>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</si>
  <si>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</si>
  <si>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</si>
  <si>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</si>
  <si>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</si>
  <si>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</si>
  <si>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</si>
  <si>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</si>
  <si>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</si>
  <si>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</si>
  <si>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</si>
  <si>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</si>
  <si>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</si>
  <si>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</si>
  <si>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</si>
  <si>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</si>
  <si>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</si>
  <si>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</si>
  <si>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</si>
  <si>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</si>
  <si>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</si>
  <si>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</si>
  <si>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</si>
  <si>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</si>
  <si>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</si>
  <si>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</si>
  <si>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</si>
  <si>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</si>
  <si>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</si>
  <si>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</si>
  <si>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</si>
  <si>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</si>
  <si>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</si>
  <si>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</si>
  <si>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</si>
  <si>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</si>
  <si>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</si>
  <si>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</si>
  <si>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</si>
  <si>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</si>
  <si>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</si>
  <si>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</si>
  <si>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</si>
  <si>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</si>
  <si>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</si>
  <si>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</si>
  <si>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</si>
  <si>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</si>
  <si>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</si>
  <si>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</si>
  <si>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</si>
  <si>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</si>
  <si>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</si>
  <si>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</si>
  <si>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</si>
  <si>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</si>
  <si>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</si>
  <si>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</si>
  <si>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</si>
  <si>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</si>
  <si>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</si>
  <si>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</si>
  <si>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</si>
  <si>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</si>
  <si>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</si>
  <si>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</si>
  <si>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</si>
  <si>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</si>
  <si>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</si>
  <si>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</si>
  <si>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</si>
  <si>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</si>
  <si>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</si>
  <si>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</si>
  <si>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</si>
  <si>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</si>
  <si>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</si>
  <si>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</si>
  <si>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</si>
  <si>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</si>
  <si>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</si>
  <si>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</si>
  <si>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</si>
  <si>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</si>
  <si>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</si>
  <si>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</si>
  <si>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</si>
  <si>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</si>
  <si>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</si>
  <si>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</si>
  <si>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</si>
  <si>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</si>
  <si>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</si>
  <si>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</si>
  <si>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</si>
  <si>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</si>
  <si>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</si>
  <si>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</si>
  <si>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</si>
  <si>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</si>
  <si>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</si>
  <si>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</si>
  <si>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</si>
  <si>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</si>
  <si>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</si>
  <si>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</si>
  <si>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</si>
  <si>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</si>
  <si>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</si>
  <si>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</si>
  <si>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</si>
  <si>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</si>
  <si>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</si>
  <si>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</si>
  <si>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</si>
  <si>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</si>
  <si>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</si>
  <si>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</si>
  <si>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</si>
  <si>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</si>
  <si>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</si>
  <si>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</si>
  <si>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</si>
  <si>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</si>
  <si>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</si>
  <si>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</si>
  <si>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</si>
  <si>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</si>
  <si>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</si>
  <si>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</si>
  <si>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</si>
  <si>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</si>
  <si>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</si>
  <si>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</si>
  <si>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</si>
  <si>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</si>
  <si>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</si>
  <si>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</si>
  <si>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</si>
  <si>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</si>
  <si>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</si>
  <si>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</si>
  <si>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</si>
  <si>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</si>
  <si>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</si>
  <si>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</si>
  <si>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</si>
  <si>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</si>
  <si>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</si>
  <si>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</si>
  <si>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</si>
  <si>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</si>
  <si>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</si>
  <si>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</si>
  <si>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</si>
  <si>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</si>
  <si>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</si>
  <si>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</si>
  <si>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</si>
  <si>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</si>
  <si>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</si>
  <si>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</si>
  <si>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</si>
  <si>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</si>
  <si>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</si>
  <si>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</si>
  <si>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</si>
  <si>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</si>
  <si>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</si>
  <si>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</si>
  <si>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</si>
  <si>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</si>
  <si>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</si>
  <si>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</si>
  <si>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</si>
  <si>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</si>
  <si>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</si>
  <si>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</si>
  <si>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</si>
  <si>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</si>
  <si>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</si>
  <si>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</si>
  <si>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</si>
  <si>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</si>
  <si>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</si>
  <si>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</si>
  <si>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</si>
  <si>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</si>
  <si>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</si>
  <si>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</si>
  <si>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</si>
  <si>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</si>
  <si>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</si>
  <si>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</si>
  <si>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</si>
  <si>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</si>
  <si>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</si>
  <si>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</si>
  <si>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</si>
  <si>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</si>
  <si>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</si>
  <si>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</si>
  <si>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</si>
  <si>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</si>
  <si>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</si>
  <si>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</si>
  <si>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</si>
  <si>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</si>
  <si>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</si>
  <si>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</si>
  <si>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</si>
  <si>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</si>
  <si>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</si>
  <si>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</si>
  <si>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</si>
  <si>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</si>
  <si>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</si>
  <si>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</si>
  <si>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</si>
  <si>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</si>
  <si>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</si>
  <si>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</si>
  <si>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</si>
  <si>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</si>
  <si>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</si>
  <si>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</si>
  <si>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</si>
  <si>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</si>
  <si>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</si>
  <si>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</si>
  <si>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</si>
  <si>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</si>
  <si>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</si>
  <si>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</si>
  <si>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</si>
  <si>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</si>
  <si>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</si>
  <si>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</si>
  <si>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</si>
  <si>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</si>
  <si>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</si>
  <si>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</si>
  <si>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</si>
  <si>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</si>
  <si>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</si>
  <si>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</si>
  <si>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</si>
  <si>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</si>
  <si>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</si>
  <si>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</si>
  <si>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</si>
  <si>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</si>
  <si>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</si>
  <si>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</si>
  <si>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</si>
  <si>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</si>
  <si>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</si>
  <si>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</si>
  <si>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</si>
  <si>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</si>
  <si>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</si>
  <si>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</si>
  <si>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</si>
  <si>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</si>
  <si>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</si>
  <si>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</si>
  <si>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</si>
  <si>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</si>
  <si>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</si>
  <si>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</si>
  <si>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</si>
  <si>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</si>
  <si>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</si>
  <si>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</si>
  <si>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</si>
  <si>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</si>
  <si>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</si>
  <si>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</si>
  <si>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</si>
  <si>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</si>
  <si>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</si>
  <si>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</si>
  <si>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</si>
  <si>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</si>
  <si>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</si>
  <si>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</si>
  <si>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</si>
  <si>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</si>
  <si>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</si>
  <si>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</si>
  <si>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</si>
  <si>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</si>
  <si>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</si>
  <si>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</si>
  <si>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</si>
  <si>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</si>
  <si>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</si>
  <si>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</si>
  <si>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</si>
  <si>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</si>
  <si>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</si>
  <si>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</si>
  <si>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</si>
  <si>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</si>
  <si>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</si>
  <si>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</si>
  <si>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</si>
  <si>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</si>
  <si>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</si>
  <si>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</si>
  <si>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</si>
  <si>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</si>
  <si>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</si>
  <si>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</si>
  <si>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</si>
  <si>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</si>
  <si>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</si>
  <si>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</si>
  <si>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</si>
  <si>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</si>
  <si>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</si>
  <si>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</si>
  <si>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</si>
  <si>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</si>
  <si>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</si>
  <si>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</si>
  <si>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</si>
  <si>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</si>
  <si>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</si>
  <si>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</si>
  <si>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</si>
  <si>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</si>
  <si>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</si>
  <si>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</si>
  <si>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</si>
  <si>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</si>
  <si>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</si>
  <si>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</si>
  <si>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</si>
  <si>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</si>
  <si>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</si>
  <si>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</si>
  <si>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</si>
  <si>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</si>
  <si>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</si>
  <si>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</si>
  <si>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</si>
  <si>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</si>
  <si>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</si>
  <si>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</si>
  <si>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</si>
  <si>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</si>
  <si>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</si>
  <si>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</si>
  <si>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</si>
  <si>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</si>
  <si>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</si>
  <si>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</si>
  <si>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</si>
  <si>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</si>
  <si>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</si>
  <si>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</si>
  <si>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</si>
  <si>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Butler, Joy-Ann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</si>
  <si>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</si>
  <si>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</si>
  <si>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</si>
  <si>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</si>
  <si>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</si>
  <si>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</si>
  <si>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</si>
  <si>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</si>
  <si>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</si>
  <si>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</si>
  <si>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Boakye, Fodjour</t>
  </si>
  <si>
    <t>Williams, Andrew</t>
  </si>
  <si>
    <t>Green - Minor</t>
  </si>
  <si>
    <t>Primary Impression</t>
  </si>
  <si>
    <t>fall with head strike</t>
  </si>
  <si>
    <t>injury of head</t>
  </si>
  <si>
    <t>multiple lacerations to arms</t>
  </si>
  <si>
    <t>injury to arms</t>
  </si>
  <si>
    <t>asthma attack</t>
  </si>
  <si>
    <t>difficulty breathing</t>
  </si>
  <si>
    <t>LOC</t>
  </si>
  <si>
    <t>positional asphyxia</t>
  </si>
  <si>
    <t>soft tissue injuries</t>
  </si>
  <si>
    <t>Smithfield Fire</t>
  </si>
  <si>
    <t>North Smithfield Fire &amp; Rescue Department</t>
  </si>
  <si>
    <t>Pawtucket Fire Department</t>
  </si>
  <si>
    <t>Providence Fire Department</t>
  </si>
  <si>
    <t>Warwick Fire Department</t>
  </si>
  <si>
    <t>Woonsocket Fire Department</t>
  </si>
  <si>
    <t>Brewster Ambulance</t>
  </si>
  <si>
    <t>Self-Presenter</t>
  </si>
  <si>
    <t>Self-Presenter (assisted by another)</t>
  </si>
  <si>
    <t>Brewster 1</t>
  </si>
  <si>
    <t>Smithfield RR-1</t>
  </si>
  <si>
    <t>Smithfield RR-2</t>
  </si>
  <si>
    <t>Providence Fire R-3</t>
  </si>
  <si>
    <t>Woonsocket R-1 (A)</t>
  </si>
  <si>
    <t>Warwick Fire R-2 (A)</t>
  </si>
  <si>
    <t>Woonsocket R-1 (B)</t>
  </si>
  <si>
    <t>Providence Fire R-1 (A)</t>
  </si>
  <si>
    <t>Providence Fire R-1 (B)</t>
  </si>
  <si>
    <t>Pawtucket R-1 (A)</t>
  </si>
  <si>
    <t>Smithfield R-2 (A)</t>
  </si>
  <si>
    <t>North Smithfield Fire R-1 (A)</t>
  </si>
  <si>
    <t>injury to head</t>
  </si>
  <si>
    <t>injury to neck</t>
  </si>
  <si>
    <t>crowd crush/positional asphyxia</t>
  </si>
  <si>
    <t>Red - Critical</t>
  </si>
  <si>
    <t>trauma to head</t>
  </si>
  <si>
    <t>injuries to head/face</t>
  </si>
  <si>
    <t>penetrating shrapnel (head)</t>
  </si>
  <si>
    <t>injury to chest</t>
  </si>
  <si>
    <t>penetrating shrapnel (left foot)</t>
  </si>
  <si>
    <t>injury to foot</t>
  </si>
  <si>
    <t>eye injury</t>
  </si>
  <si>
    <t>severe injury to thorax; flail chest</t>
  </si>
  <si>
    <t>injury to global body</t>
  </si>
  <si>
    <t>minor injuries to arms, seeking reunification with cousin</t>
  </si>
  <si>
    <t xml:space="preserve">facial laceration </t>
  </si>
  <si>
    <t>face injury from stampde</t>
  </si>
  <si>
    <t>uncontrolled bleeding of neck, hypovolemic shock</t>
  </si>
  <si>
    <t xml:space="preserve">neck trauma </t>
  </si>
  <si>
    <t xml:space="preserve">cervial spine injury </t>
  </si>
  <si>
    <t xml:space="preserve">head trauma </t>
  </si>
  <si>
    <t>head injury</t>
  </si>
  <si>
    <t>Yellow - Moderate</t>
  </si>
  <si>
    <t>trampled</t>
  </si>
  <si>
    <t>fall (greater than 20 feet), LOC, multiple traumatic injuries to extremities, head</t>
  </si>
  <si>
    <t>fall (less than 20 feet), left ankle sprain/possible fracture</t>
  </si>
  <si>
    <t>trampled right leg compaint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</si>
</sst>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50"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49" dataDxfId="48" tableBorderDxfId="47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6"/>
    <tableColumn id="2" xr3:uid="{94C16B1A-4256-475B-B71D-0B8DCE9D43EB}" name="If &quot;admit&quot;, enter location:" dataDxfId="45"/>
    <tableColumn id="3" xr3:uid="{188B405E-58CC-4F94-8AA9-DB2C619F584A}" name="PGH Patient Number" dataDxfId="44"/>
    <tableColumn id="4" xr3:uid="{0A7EC3D2-6AFD-434C-8A5F-118627AC193B}" name="PGH Medical Record Number" dataDxfId="43"/>
    <tableColumn id="5" xr3:uid="{6652C50D-758A-4404-B607-51475FBF4951}" name="PGH Admission Date" dataDxfId="42"/>
    <tableColumn id="6" xr3:uid="{1E3AA874-87A6-4938-BB17-518E0A515091}" name="Patient Name (Last, First)" dataDxfId="41"/>
    <tableColumn id="7" xr3:uid="{654239B3-8EDF-44D9-A027-599F90564714}" name="Gender" dataDxfId="40"/>
    <tableColumn id="8" xr3:uid="{EFB507A0-94B1-4EEF-ACFB-CC83B1FE46A7}" name="Date of Birth" dataDxfId="39"/>
    <tableColumn id="9" xr3:uid="{660371F5-6909-47F8-8097-85AD55CCE314}" name="Age" dataDxfId="38"/>
    <tableColumn id="10" xr3:uid="{58D27CDB-5091-4CB6-BAC6-06A1EA10362F}" name="Address" dataDxfId="37"/>
    <tableColumn id="11" xr3:uid="{B3A97069-51EB-4E65-94ED-A885D7C5F504}" name="Mobile Phone #" dataDxfId="36"/>
    <tableColumn id="12" xr3:uid="{31F30FF1-4FEB-40A3-B2A5-5201706905A4}" name="Diagnosis" dataDxfId="35"/>
    <tableColumn id="17" xr3:uid="{56EFAF39-1B4D-40FA-A159-4DE4D46F40EF}" name="Unit" dataDxfId="34"/>
    <tableColumn id="13" xr3:uid="{2EFC1089-F6E4-4388-8BDF-15C5C9ED098C}" name="Surgery/Procedure (if applicable)" dataDxfId="33"/>
    <tableColumn id="14" xr3:uid="{C039881D-22D3-444A-BF76-F02D28E80791}" name="Date of Surgery (if applicable)" dataDxfId="32"/>
    <tableColumn id="29" xr3:uid="{5335A1DB-8E15-465E-88BB-82EDC794703D}" name="Allergies" dataDxfId="31"/>
    <tableColumn id="19" xr3:uid="{986720AA-1BA3-4098-AA60-CA6CFA3B81A5}" name="PT/OT/ST Notes" dataDxfId="30"/>
    <tableColumn id="20" xr3:uid="{C7D6133E-B015-43CD-84FB-BC21B83E3683}" name="Diet" dataDxfId="29"/>
    <tableColumn id="22" xr3:uid="{FF983DFC-03FA-4798-878C-A7C164DFF657}" name="ADLs" dataDxfId="28"/>
    <tableColumn id="15" xr3:uid="{2AD0F79D-003D-4F8C-91A7-B535D40FF843}" name="Cognition" dataDxfId="27"/>
    <tableColumn id="16" xr3:uid="{1DBC0909-C868-4BF1-A661-2741F1FCFF1A}" name="Communication" dataDxfId="26"/>
    <tableColumn id="25" xr3:uid="{0755146F-51D4-453A-BE07-C726799A495A}" name="GU/GI Status" dataDxfId="25"/>
    <tableColumn id="26" xr3:uid="{5E898468-E8FE-4A50-811F-9640F60EA23A}" name="Hearing/Visual" dataDxfId="24"/>
    <tableColumn id="18" xr3:uid="{91C9EA33-5A88-42A9-AD4D-8C2BAD3C2BF1}" name="Active Infection" dataDxfId="23"/>
    <tableColumn id="28" xr3:uid="{91617B5A-2540-4D06-8F65-53626F18FC9A}" name="End of Life" dataDxfId="22"/>
    <tableColumn id="30" xr3:uid="{C1DEB953-1BB5-4B01-A133-287474F24C9C}" name="Vital Signs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0" headerRowBorderDxfId="19" tableBorderDxfId="18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7" headerRowBorderDxfId="16" tableBorderDxfId="15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4" headerRowBorderDxfId="13" tableBorderDxfId="12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1" priority="8" operator="containsText" text="Cannot admit - requires">
      <formula>NOT(ISERROR(SEARCH("Cannot admit - requires",A1)))</formula>
    </cfRule>
  </conditionalFormatting>
  <conditionalFormatting sqref="A2:A258">
    <cfRule type="containsText" dxfId="10" priority="3" operator="containsText" text="Will">
      <formula>NOT(ISERROR(SEARCH("Will",A2)))</formula>
    </cfRule>
    <cfRule type="containsText" dxfId="9" priority="5" operator="containsText" text="Cannot">
      <formula>NOT(ISERROR(SEARCH("Cannot",A2)))</formula>
    </cfRule>
    <cfRule type="containsText" dxfId="8" priority="6" operator="containsText" text="Treat">
      <formula>NOT(ISERROR(SEARCH("Treat",A2)))</formula>
    </cfRule>
    <cfRule type="containsText" dxfId="7" priority="7" operator="containsText" text="Admit">
      <formula>NOT(ISERROR(SEARCH("Admit",A2)))</formula>
    </cfRule>
  </conditionalFormatting>
  <conditionalFormatting sqref="B1">
    <cfRule type="containsText" dxfId="6" priority="1" operator="containsText" text="Cannot admit - requires">
      <formula>NOT(ISERROR(SEARCH("Cannot admit - requires",B1)))</formula>
    </cfRule>
  </conditionalFormatting>
  <conditionalFormatting sqref="D2:D252">
    <cfRule type="duplicateValues" dxfId="5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16FF-C3C4-4D8B-AD9A-8E562CF77AF6}">
  <dimension ref="A1:K23"/>
  <sheetViews>
    <sheetView tabSelected="1" workbookViewId="0">
      <selection activeCell="E13" sqref="E13"/>
    </sheetView>
  </sheetViews>
  <sheetFormatPr defaultColWidth="8.7265625" defaultRowHeight="14.5" x14ac:dyDescent="0.35"/>
  <cols>
    <col min="1" max="1" width="37.1796875" style="3" bestFit="1" customWidth="1"/>
    <col min="2" max="2" width="36.81640625" style="3" bestFit="1" customWidth="1"/>
    <col min="3" max="3" width="20.1796875" style="3" bestFit="1" customWidth="1"/>
    <col min="4" max="4" width="28.6328125" style="3" bestFit="1" customWidth="1"/>
    <col min="5" max="5" width="14.54296875" style="3" bestFit="1" customWidth="1"/>
    <col min="6" max="6" width="5.26953125" style="3" bestFit="1" customWidth="1"/>
    <col min="7" max="7" width="9.08984375" style="3" bestFit="1" customWidth="1"/>
    <col min="8" max="8" width="85.36328125" style="3" customWidth="1"/>
    <col min="9" max="9" width="22.90625" style="3" bestFit="1" customWidth="1"/>
    <col min="10" max="10" width="47.26953125" style="3" bestFit="1" customWidth="1"/>
    <col min="11" max="11" width="31.1796875" style="3" bestFit="1" customWidth="1"/>
    <col min="12" max="16384" width="8.7265625" style="3"/>
  </cols>
  <sheetData>
    <row r="1" spans="1:11" s="2" customFormat="1" ht="18.5" x14ac:dyDescent="0.45">
      <c r="A1" s="38" t="s">
        <v>0</v>
      </c>
      <c r="B1" s="38" t="s">
        <v>1</v>
      </c>
      <c r="C1" s="39" t="s">
        <v>1357</v>
      </c>
      <c r="D1" s="39" t="s">
        <v>5</v>
      </c>
      <c r="E1" s="39" t="s">
        <v>7</v>
      </c>
      <c r="F1" s="39" t="s">
        <v>8</v>
      </c>
      <c r="G1" s="39" t="s">
        <v>6</v>
      </c>
      <c r="H1" s="39" t="s">
        <v>1360</v>
      </c>
      <c r="I1" s="39" t="s">
        <v>1364</v>
      </c>
      <c r="J1" s="39" t="s">
        <v>1358</v>
      </c>
      <c r="K1" s="39" t="s">
        <v>1359</v>
      </c>
    </row>
    <row r="2" spans="1:11" s="2" customFormat="1" ht="18.5" x14ac:dyDescent="0.45">
      <c r="A2" s="35" t="s">
        <v>26</v>
      </c>
      <c r="B2" s="33"/>
      <c r="C2" s="41" t="s">
        <v>1363</v>
      </c>
      <c r="D2" s="41" t="s">
        <v>1350</v>
      </c>
      <c r="E2" s="43">
        <v>41128</v>
      </c>
      <c r="F2" s="42">
        <v>42</v>
      </c>
      <c r="G2" s="41" t="s">
        <v>29</v>
      </c>
      <c r="H2" s="41" t="s">
        <v>1403</v>
      </c>
      <c r="I2" s="41" t="s">
        <v>1404</v>
      </c>
      <c r="J2" s="41" t="s">
        <v>1380</v>
      </c>
      <c r="K2" s="41" t="s">
        <v>1383</v>
      </c>
    </row>
    <row r="3" spans="1:11" s="2" customFormat="1" ht="18.5" x14ac:dyDescent="0.45">
      <c r="A3" s="35" t="s">
        <v>26</v>
      </c>
      <c r="B3" s="33"/>
      <c r="C3" s="41" t="s">
        <v>1363</v>
      </c>
      <c r="D3" s="41" t="s">
        <v>952</v>
      </c>
      <c r="E3" s="43">
        <v>40515</v>
      </c>
      <c r="F3" s="42">
        <v>40</v>
      </c>
      <c r="G3" s="41" t="s">
        <v>77</v>
      </c>
      <c r="H3" s="41" t="s">
        <v>1410</v>
      </c>
      <c r="I3" s="41" t="s">
        <v>1409</v>
      </c>
      <c r="J3" s="41" t="s">
        <v>1382</v>
      </c>
      <c r="K3" s="41" t="s">
        <v>34</v>
      </c>
    </row>
    <row r="4" spans="1:11" s="2" customFormat="1" ht="18.5" x14ac:dyDescent="0.45">
      <c r="A4" s="35" t="s">
        <v>26</v>
      </c>
      <c r="B4" s="34"/>
      <c r="C4" s="41" t="s">
        <v>1363</v>
      </c>
      <c r="D4" s="41" t="s">
        <v>339</v>
      </c>
      <c r="E4" s="43">
        <v>39028</v>
      </c>
      <c r="F4" s="42">
        <v>41</v>
      </c>
      <c r="G4" s="41" t="s">
        <v>29</v>
      </c>
      <c r="H4" s="41" t="s">
        <v>1370</v>
      </c>
      <c r="I4" s="41" t="s">
        <v>1369</v>
      </c>
      <c r="J4" s="41" t="s">
        <v>1382</v>
      </c>
      <c r="K4" s="41" t="s">
        <v>34</v>
      </c>
    </row>
    <row r="5" spans="1:11" s="2" customFormat="1" ht="18.5" x14ac:dyDescent="0.45">
      <c r="A5" s="35" t="s">
        <v>26</v>
      </c>
      <c r="B5" s="34"/>
      <c r="C5" s="41" t="s">
        <v>1363</v>
      </c>
      <c r="D5" s="41" t="s">
        <v>466</v>
      </c>
      <c r="E5" s="43">
        <v>37601</v>
      </c>
      <c r="F5" s="42">
        <v>42</v>
      </c>
      <c r="G5" s="41" t="s">
        <v>77</v>
      </c>
      <c r="H5" s="41" t="s">
        <v>1408</v>
      </c>
      <c r="I5" s="41" t="s">
        <v>1368</v>
      </c>
      <c r="J5" s="41" t="s">
        <v>1381</v>
      </c>
      <c r="K5" s="41" t="s">
        <v>34</v>
      </c>
    </row>
    <row r="6" spans="1:11" s="2" customFormat="1" ht="18.5" x14ac:dyDescent="0.45">
      <c r="A6" s="35" t="s">
        <v>26</v>
      </c>
      <c r="B6" s="34"/>
      <c r="C6" s="41" t="s">
        <v>1398</v>
      </c>
      <c r="D6" s="41" t="s">
        <v>528</v>
      </c>
      <c r="E6" s="43">
        <v>36738</v>
      </c>
      <c r="F6" s="42">
        <v>44</v>
      </c>
      <c r="G6" s="41" t="s">
        <v>77</v>
      </c>
      <c r="H6" s="41" t="s">
        <v>1414</v>
      </c>
      <c r="I6" s="41" t="s">
        <v>1415</v>
      </c>
      <c r="J6" s="41" t="s">
        <v>1382</v>
      </c>
      <c r="K6" s="41" t="s">
        <v>34</v>
      </c>
    </row>
    <row r="7" spans="1:11" s="2" customFormat="1" ht="18.5" x14ac:dyDescent="0.45">
      <c r="A7" s="35" t="s">
        <v>26</v>
      </c>
      <c r="B7" s="33"/>
      <c r="C7" s="41" t="s">
        <v>1363</v>
      </c>
      <c r="D7" s="41" t="s">
        <v>878</v>
      </c>
      <c r="E7" s="43">
        <v>36749</v>
      </c>
      <c r="F7" s="42">
        <v>58</v>
      </c>
      <c r="G7" s="41" t="s">
        <v>29</v>
      </c>
      <c r="H7" s="41" t="s">
        <v>1419</v>
      </c>
      <c r="I7" s="41" t="s">
        <v>1404</v>
      </c>
      <c r="J7" s="41" t="s">
        <v>1381</v>
      </c>
      <c r="K7" s="41" t="s">
        <v>34</v>
      </c>
    </row>
    <row r="8" spans="1:11" s="2" customFormat="1" ht="18.5" x14ac:dyDescent="0.45">
      <c r="A8" s="35" t="s">
        <v>26</v>
      </c>
      <c r="B8" s="34"/>
      <c r="C8" s="41" t="s">
        <v>1398</v>
      </c>
      <c r="D8" s="41" t="s">
        <v>1361</v>
      </c>
      <c r="E8" s="43">
        <v>35889</v>
      </c>
      <c r="F8" s="42">
        <v>58</v>
      </c>
      <c r="G8" s="41" t="s">
        <v>77</v>
      </c>
      <c r="H8" s="41" t="s">
        <v>1401</v>
      </c>
      <c r="I8" s="41" t="s">
        <v>1395</v>
      </c>
      <c r="J8" s="41" t="s">
        <v>1381</v>
      </c>
      <c r="K8" s="41" t="s">
        <v>34</v>
      </c>
    </row>
    <row r="9" spans="1:11" s="2" customFormat="1" ht="18.5" x14ac:dyDescent="0.45">
      <c r="A9" s="35" t="s">
        <v>26</v>
      </c>
      <c r="B9" s="34"/>
      <c r="C9" s="41" t="s">
        <v>1363</v>
      </c>
      <c r="D9" s="41" t="s">
        <v>1014</v>
      </c>
      <c r="E9" s="43">
        <v>35208</v>
      </c>
      <c r="F9" s="42">
        <v>68</v>
      </c>
      <c r="G9" s="41" t="s">
        <v>29</v>
      </c>
      <c r="H9" s="41" t="s">
        <v>1420</v>
      </c>
      <c r="I9" s="41" t="s">
        <v>1373</v>
      </c>
      <c r="J9" s="41" t="s">
        <v>1381</v>
      </c>
      <c r="K9" s="41" t="s">
        <v>34</v>
      </c>
    </row>
    <row r="10" spans="1:11" s="2" customFormat="1" ht="18.5" x14ac:dyDescent="0.45">
      <c r="A10" s="35" t="s">
        <v>26</v>
      </c>
      <c r="B10" s="34"/>
      <c r="C10" s="41" t="s">
        <v>1398</v>
      </c>
      <c r="D10" s="41" t="s">
        <v>882</v>
      </c>
      <c r="E10" s="43">
        <v>33989</v>
      </c>
      <c r="F10" s="42">
        <v>30</v>
      </c>
      <c r="G10" s="41" t="s">
        <v>29</v>
      </c>
      <c r="H10" s="41" t="s">
        <v>1365</v>
      </c>
      <c r="I10" s="41" t="s">
        <v>1366</v>
      </c>
      <c r="J10" s="41" t="s">
        <v>1375</v>
      </c>
      <c r="K10" s="41" t="s">
        <v>1394</v>
      </c>
    </row>
    <row r="11" spans="1:11" s="2" customFormat="1" ht="18.5" x14ac:dyDescent="0.45">
      <c r="A11" s="35" t="s">
        <v>26</v>
      </c>
      <c r="B11" s="34"/>
      <c r="C11" s="41" t="s">
        <v>1416</v>
      </c>
      <c r="D11" s="41" t="s">
        <v>941</v>
      </c>
      <c r="E11" s="43">
        <v>32640</v>
      </c>
      <c r="F11" s="42">
        <v>20</v>
      </c>
      <c r="G11" s="41" t="s">
        <v>77</v>
      </c>
      <c r="H11" s="41" t="s">
        <v>1417</v>
      </c>
      <c r="I11" s="41" t="s">
        <v>1400</v>
      </c>
      <c r="J11" s="41" t="s">
        <v>1376</v>
      </c>
      <c r="K11" s="41" t="s">
        <v>1392</v>
      </c>
    </row>
    <row r="12" spans="1:11" s="2" customFormat="1" ht="18.5" x14ac:dyDescent="0.45">
      <c r="A12" s="35" t="s">
        <v>26</v>
      </c>
      <c r="B12" s="34"/>
      <c r="C12" s="41" t="s">
        <v>1416</v>
      </c>
      <c r="D12" s="41" t="s">
        <v>896</v>
      </c>
      <c r="E12" s="43">
        <v>32213</v>
      </c>
      <c r="F12" s="42">
        <v>14</v>
      </c>
      <c r="G12" s="41" t="s">
        <v>29</v>
      </c>
      <c r="H12" s="41" t="s">
        <v>1417</v>
      </c>
      <c r="I12" s="41" t="s">
        <v>1372</v>
      </c>
      <c r="J12" s="41" t="s">
        <v>1377</v>
      </c>
      <c r="K12" s="41" t="s">
        <v>1390</v>
      </c>
    </row>
    <row r="13" spans="1:11" s="2" customFormat="1" ht="18.5" x14ac:dyDescent="0.45">
      <c r="A13" s="35" t="s">
        <v>26</v>
      </c>
      <c r="B13" s="34"/>
      <c r="C13" s="41" t="s">
        <v>1398</v>
      </c>
      <c r="D13" s="41" t="s">
        <v>1303</v>
      </c>
      <c r="E13" s="43">
        <v>31489</v>
      </c>
      <c r="F13" s="42">
        <v>37</v>
      </c>
      <c r="G13" s="41" t="s">
        <v>29</v>
      </c>
      <c r="H13" s="41" t="s">
        <v>1418</v>
      </c>
      <c r="I13" s="41" t="s">
        <v>1407</v>
      </c>
      <c r="J13" s="41" t="s">
        <v>1377</v>
      </c>
      <c r="K13" s="41" t="s">
        <v>1391</v>
      </c>
    </row>
    <row r="14" spans="1:11" s="2" customFormat="1" ht="18.5" x14ac:dyDescent="0.45">
      <c r="A14" s="35" t="s">
        <v>26</v>
      </c>
      <c r="B14" s="34"/>
      <c r="C14" s="41" t="s">
        <v>1398</v>
      </c>
      <c r="D14" s="41" t="s">
        <v>1084</v>
      </c>
      <c r="E14" s="43">
        <v>31088</v>
      </c>
      <c r="F14" s="42">
        <v>33</v>
      </c>
      <c r="G14" s="41" t="s">
        <v>77</v>
      </c>
      <c r="H14" s="41" t="s">
        <v>1406</v>
      </c>
      <c r="I14" s="41" t="s">
        <v>1402</v>
      </c>
      <c r="J14" s="41" t="s">
        <v>1377</v>
      </c>
      <c r="K14" s="41" t="s">
        <v>1386</v>
      </c>
    </row>
    <row r="15" spans="1:11" s="2" customFormat="1" ht="18.5" x14ac:dyDescent="0.45">
      <c r="A15" s="35" t="s">
        <v>26</v>
      </c>
      <c r="B15" s="34"/>
      <c r="C15" s="41" t="s">
        <v>1416</v>
      </c>
      <c r="D15" s="41" t="s">
        <v>785</v>
      </c>
      <c r="E15" s="43">
        <v>31035</v>
      </c>
      <c r="F15" s="42">
        <v>28</v>
      </c>
      <c r="G15" s="41" t="s">
        <v>77</v>
      </c>
      <c r="H15" s="41" t="s">
        <v>1399</v>
      </c>
      <c r="I15" s="41" t="s">
        <v>1395</v>
      </c>
      <c r="J15" s="41" t="s">
        <v>1374</v>
      </c>
      <c r="K15" s="41" t="s">
        <v>1393</v>
      </c>
    </row>
    <row r="16" spans="1:11" s="2" customFormat="1" ht="18.5" x14ac:dyDescent="0.45">
      <c r="A16" s="35" t="s">
        <v>26</v>
      </c>
      <c r="B16" s="34"/>
      <c r="C16" s="41" t="s">
        <v>1398</v>
      </c>
      <c r="D16" s="41" t="s">
        <v>1362</v>
      </c>
      <c r="E16" s="43">
        <v>30759</v>
      </c>
      <c r="F16" s="42">
        <v>26</v>
      </c>
      <c r="G16" s="41" t="s">
        <v>409</v>
      </c>
      <c r="H16" s="41" t="s">
        <v>1411</v>
      </c>
      <c r="I16" s="41" t="s">
        <v>1396</v>
      </c>
      <c r="J16" s="41" t="s">
        <v>1374</v>
      </c>
      <c r="K16" s="41" t="s">
        <v>1384</v>
      </c>
    </row>
    <row r="17" spans="1:11" s="2" customFormat="1" ht="18.5" x14ac:dyDescent="0.45">
      <c r="A17" s="35" t="s">
        <v>26</v>
      </c>
      <c r="B17" s="34"/>
      <c r="C17" s="41" t="s">
        <v>1363</v>
      </c>
      <c r="D17" s="41" t="s">
        <v>961</v>
      </c>
      <c r="E17" s="43">
        <v>30147</v>
      </c>
      <c r="F17" s="42">
        <v>26</v>
      </c>
      <c r="G17" s="41" t="s">
        <v>29</v>
      </c>
      <c r="H17" s="41" t="s">
        <v>1405</v>
      </c>
      <c r="I17" s="41" t="s">
        <v>1395</v>
      </c>
      <c r="J17" s="41" t="s">
        <v>1374</v>
      </c>
      <c r="K17" s="41" t="s">
        <v>1385</v>
      </c>
    </row>
    <row r="18" spans="1:11" s="2" customFormat="1" ht="18.5" x14ac:dyDescent="0.45">
      <c r="A18" s="35" t="s">
        <v>26</v>
      </c>
      <c r="B18" s="34"/>
      <c r="C18" s="41" t="s">
        <v>1398</v>
      </c>
      <c r="D18" s="41" t="s">
        <v>601</v>
      </c>
      <c r="E18" s="43">
        <v>25003</v>
      </c>
      <c r="F18" s="42">
        <v>24</v>
      </c>
      <c r="G18" s="41" t="s">
        <v>29</v>
      </c>
      <c r="H18" s="41" t="s">
        <v>1397</v>
      </c>
      <c r="I18" s="41" t="s">
        <v>1371</v>
      </c>
      <c r="J18" s="41" t="s">
        <v>1378</v>
      </c>
      <c r="K18" s="41" t="s">
        <v>1388</v>
      </c>
    </row>
    <row r="19" spans="1:11" s="2" customFormat="1" ht="18.5" x14ac:dyDescent="0.45">
      <c r="A19" s="35" t="s">
        <v>26</v>
      </c>
      <c r="B19" s="34"/>
      <c r="C19" s="41" t="s">
        <v>1416</v>
      </c>
      <c r="D19" s="41" t="s">
        <v>254</v>
      </c>
      <c r="E19" s="43">
        <v>25169</v>
      </c>
      <c r="F19" s="42">
        <v>16</v>
      </c>
      <c r="G19" s="41" t="s">
        <v>77</v>
      </c>
      <c r="H19" s="41" t="s">
        <v>1412</v>
      </c>
      <c r="I19" s="41" t="s">
        <v>1413</v>
      </c>
      <c r="J19" s="41" t="s">
        <v>1379</v>
      </c>
      <c r="K19" s="41" t="s">
        <v>1387</v>
      </c>
    </row>
    <row r="20" spans="1:11" s="2" customFormat="1" ht="19" thickBot="1" x14ac:dyDescent="0.5">
      <c r="A20" s="36" t="s">
        <v>26</v>
      </c>
      <c r="B20" s="37"/>
      <c r="C20" s="41" t="s">
        <v>1363</v>
      </c>
      <c r="D20" s="41" t="s">
        <v>575</v>
      </c>
      <c r="E20" s="43">
        <v>21197</v>
      </c>
      <c r="F20" s="42">
        <v>38</v>
      </c>
      <c r="G20" s="41" t="s">
        <v>77</v>
      </c>
      <c r="H20" s="41" t="s">
        <v>1367</v>
      </c>
      <c r="I20" s="41" t="s">
        <v>1368</v>
      </c>
      <c r="J20" s="41" t="s">
        <v>1379</v>
      </c>
      <c r="K20" s="41" t="s">
        <v>1389</v>
      </c>
    </row>
    <row r="21" spans="1:11" ht="18.5" x14ac:dyDescent="0.45">
      <c r="A21" s="32">
        <f>COUNTIF(A3:A20,"Admit")</f>
        <v>0</v>
      </c>
      <c r="B21" s="40" t="s">
        <v>1351</v>
      </c>
      <c r="C21" s="9"/>
      <c r="D21" s="9"/>
      <c r="E21" s="9"/>
      <c r="F21" s="9"/>
      <c r="G21" s="9"/>
      <c r="H21" s="9"/>
      <c r="I21" s="9"/>
    </row>
    <row r="22" spans="1:11" ht="18.5" x14ac:dyDescent="0.45">
      <c r="A22" s="30">
        <f>COUNTIF(A2:A20,"Cannot admit [no BEDS]")</f>
        <v>0</v>
      </c>
      <c r="B22" s="40" t="s">
        <v>1352</v>
      </c>
      <c r="C22" s="9"/>
      <c r="D22" s="9"/>
      <c r="E22" s="9"/>
      <c r="F22" s="9"/>
      <c r="G22" s="9"/>
      <c r="H22" s="9"/>
      <c r="I22" s="9"/>
    </row>
    <row r="23" spans="1:11" ht="19" thickBot="1" x14ac:dyDescent="0.5">
      <c r="A23" s="31">
        <f>COUNTIF(A2:A20,"Cannot admit [RESOURCE issue]")</f>
        <v>0</v>
      </c>
      <c r="B23" s="40" t="s">
        <v>1353</v>
      </c>
      <c r="C23" s="9"/>
      <c r="D23" s="9"/>
      <c r="E23" s="9"/>
      <c r="F23" s="9"/>
      <c r="G23" s="9"/>
      <c r="H23" s="9"/>
      <c r="I23" s="9"/>
    </row>
  </sheetData>
  <sortState xmlns:xlrd2="http://schemas.microsoft.com/office/spreadsheetml/2017/richdata2" ref="A2:K23">
    <sortCondition ref="K2:K23"/>
  </sortState>
  <conditionalFormatting sqref="A2:A20">
    <cfRule type="containsText" dxfId="4" priority="4" operator="containsText" text="Will">
      <formula>NOT(ISERROR(SEARCH("Will",A2)))</formula>
    </cfRule>
    <cfRule type="containsText" dxfId="3" priority="5" operator="containsText" text="Cannot">
      <formula>NOT(ISERROR(SEARCH("Cannot",A2)))</formula>
    </cfRule>
    <cfRule type="containsText" dxfId="2" priority="6" operator="containsText" text="Treat">
      <formula>NOT(ISERROR(SEARCH("Treat",A2)))</formula>
    </cfRule>
    <cfRule type="containsText" dxfId="1" priority="7" operator="containsText" text="Admit">
      <formula>NOT(ISERROR(SEARCH("Admit",A2)))</formula>
    </cfRule>
  </conditionalFormatting>
  <conditionalFormatting sqref="A2:A1048576 C1:K1">
    <cfRule type="containsText" dxfId="0" priority="9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20" xr:uid="{6D7ABAF1-C620-4F2C-932A-2BC15E869FE9}">
      <formula1>$B$21:$B$23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E27" sqref="E27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1354</v>
      </c>
    </row>
    <row r="2" spans="1:1" x14ac:dyDescent="0.35">
      <c r="A2" t="s">
        <v>1351</v>
      </c>
    </row>
    <row r="3" spans="1:1" x14ac:dyDescent="0.35">
      <c r="A3" t="s">
        <v>1355</v>
      </c>
    </row>
    <row r="4" spans="1:1" x14ac:dyDescent="0.35">
      <c r="A4" t="s">
        <v>1356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273c9790-c26e-4085-a426-e222126185c9"/>
    <ds:schemaRef ds:uri="http://schemas.microsoft.com/office/infopath/2007/PartnerControls"/>
    <ds:schemaRef ds:uri="http://schemas.openxmlformats.org/package/2006/metadata/core-properties"/>
    <ds:schemaRef ds:uri="4545d718-82b6-4e42-af4c-2c9885afdca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RWMC (19)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