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0" documentId="8_{944C78B9-ECC8-4B16-BE80-BD523ECCA96D}" xr6:coauthVersionLast="47" xr6:coauthVersionMax="47" xr10:uidLastSave="{00000000-0000-0000-0000-000000000000}"/>
  <bookViews>
    <workbookView xWindow="1770" yWindow="435" windowWidth="21600" windowHeight="11235" firstSheet="2" activeTab="2" xr2:uid="{62EC07D4-F039-4F6C-BED3-DA1DD33B1C2F}"/>
  </bookViews>
  <sheets>
    <sheet name="Master - Acute" sheetId="1" state="hidden" r:id="rId1"/>
    <sheet name="Drop Down Lists" sheetId="16" state="hidden" r:id="rId2"/>
    <sheet name="Butler (14)" sheetId="46" r:id="rId3"/>
    <sheet name="Admin" sheetId="2" r:id="rId4"/>
  </sheets>
  <definedNames>
    <definedName name="_xlnm._FilterDatabase" localSheetId="2" hidden="1">'Butler (14)'!$A$1:$B$1</definedName>
    <definedName name="_xlnm._FilterDatabase" localSheetId="0" hidden="1">'Master - Acute'!$A$1:$W$252</definedName>
    <definedName name="ADLs" localSheetId="2">Table2[ADLs]</definedName>
    <definedName name="ADLs">Table2[ADLs]</definedName>
    <definedName name="Diet" localSheetId="2">Table3[Diet]</definedName>
    <definedName name="Diet">Table3[Diet]</definedName>
    <definedName name="www" localSheetId="2">Table2[ADLs]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6" l="1"/>
  <c r="F4" i="46"/>
  <c r="F5" i="46"/>
  <c r="F6" i="46"/>
  <c r="F7" i="46"/>
  <c r="F8" i="46"/>
  <c r="F9" i="46"/>
  <c r="F10" i="46"/>
  <c r="F11" i="46"/>
  <c r="F12" i="46"/>
  <c r="F13" i="46"/>
  <c r="F14" i="46"/>
  <c r="F15" i="46"/>
  <c r="F2" i="46"/>
  <c r="A18" i="46" l="1"/>
  <c r="A17" i="46"/>
  <c r="A16" i="46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<sst xmlns="http://schemas.openxmlformats.org/spreadsheetml/2006/main" count="5520" uniqueCount="1398">
  <si>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</si>
  <si>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</si>
  <si>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</si>
  <si>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</si>
  <si>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</si>
  <si>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</si>
  <si>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</si>
  <si>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</si>
  <si>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</si>
  <si>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</si>
  <si>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</si>
  <si>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</si>
  <si>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</si>
  <si>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</si>
  <si>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</si>
  <si>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</si>
  <si>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</si>
  <si>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</si>
  <si>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</si>
  <si>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</si>
  <si>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</si>
  <si>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</si>
  <si>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</si>
  <si>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</si>
  <si>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</si>
  <si>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</si>
  <si>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</si>
  <si>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</si>
  <si>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</si>
  <si>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</si>
  <si>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</si>
  <si>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</si>
  <si>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</si>
  <si>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</si>
  <si>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</si>
  <si>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</si>
  <si>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</si>
  <si>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</si>
  <si>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</si>
  <si>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</si>
  <si>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</si>
  <si>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</si>
  <si>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</si>
  <si>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</si>
  <si>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</si>
  <si>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</si>
  <si>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</si>
  <si>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</si>
  <si>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</si>
  <si>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</si>
  <si>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</si>
  <si>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</si>
  <si>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</si>
  <si>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</si>
  <si>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</si>
  <si>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</si>
  <si>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</si>
  <si>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</si>
  <si>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</si>
  <si>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</si>
  <si>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</si>
  <si>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</si>
  <si>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</si>
  <si>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</si>
  <si>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</si>
  <si>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</si>
  <si>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</si>
  <si>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</si>
  <si>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</si>
  <si>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</si>
  <si>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</si>
  <si>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</si>
  <si>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</si>
  <si>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</si>
  <si>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</si>
  <si>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</si>
  <si>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</si>
  <si>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</si>
  <si>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</si>
  <si>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</si>
  <si>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</si>
  <si>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</si>
  <si>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</si>
  <si>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</si>
  <si>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</si>
  <si>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</si>
  <si>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</si>
  <si>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</si>
  <si>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</si>
  <si>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</si>
  <si>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</si>
  <si>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</si>
  <si>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</si>
  <si>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</si>
  <si>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</si>
  <si>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</si>
  <si>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</si>
  <si>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</si>
  <si>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</si>
  <si>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</si>
  <si>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</si>
  <si>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</si>
  <si>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</si>
  <si>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</si>
  <si>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</si>
  <si>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</si>
  <si>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</si>
  <si>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</si>
  <si>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</si>
  <si>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</si>
  <si>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</si>
  <si>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</si>
  <si>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</si>
  <si>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</si>
  <si>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</si>
  <si>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</si>
  <si>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</si>
  <si>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</si>
  <si>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</si>
  <si>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</si>
  <si>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</si>
  <si>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</si>
  <si>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</si>
  <si>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</si>
  <si>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</si>
  <si>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</si>
  <si>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</si>
  <si>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</si>
  <si>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</si>
  <si>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</si>
  <si>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</si>
  <si>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</si>
  <si>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</si>
  <si>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</si>
  <si>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</si>
  <si>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</si>
  <si>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</si>
  <si>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</si>
  <si>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</si>
  <si>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</si>
  <si>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</si>
  <si>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</si>
  <si>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</si>
  <si>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</si>
  <si>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</si>
  <si>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</si>
  <si>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</si>
  <si>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</si>
  <si>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</si>
  <si>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</si>
  <si>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</si>
  <si>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</si>
  <si>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</si>
  <si>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</si>
  <si>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</si>
  <si>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</si>
  <si>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</si>
  <si>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</si>
  <si>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</si>
  <si>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</si>
  <si>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</si>
  <si>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</si>
  <si>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</si>
  <si>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</si>
  <si>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</si>
  <si>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</si>
  <si>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</si>
  <si>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</si>
  <si>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</si>
  <si>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</si>
  <si>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</si>
  <si>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</si>
  <si>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</si>
  <si>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</si>
  <si>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</si>
  <si>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</si>
  <si>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</si>
  <si>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</si>
  <si>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</si>
  <si>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</si>
  <si>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</si>
  <si>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</si>
  <si>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</si>
  <si>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</si>
  <si>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</si>
  <si>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</si>
  <si>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</si>
  <si>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</si>
  <si>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</si>
  <si>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</si>
  <si>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</si>
  <si>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</si>
  <si>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</si>
  <si>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</si>
  <si>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</si>
  <si>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</si>
  <si>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</si>
  <si>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</si>
  <si>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</si>
  <si>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</si>
  <si>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</si>
  <si>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</si>
  <si>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</si>
  <si>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</si>
  <si>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</si>
  <si>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</si>
  <si>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</si>
  <si>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</si>
  <si>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</si>
  <si>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</si>
  <si>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</si>
  <si>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</si>
  <si>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</si>
  <si>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</si>
  <si>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</si>
  <si>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</si>
  <si>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</si>
  <si>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</si>
  <si>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</si>
  <si>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</si>
  <si>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</si>
  <si>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</si>
  <si>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</si>
  <si>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</si>
  <si>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</si>
  <si>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</si>
  <si>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</si>
  <si>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</si>
  <si>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</si>
  <si>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</si>
  <si>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</si>
  <si>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</si>
  <si>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</si>
  <si>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</si>
  <si>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</si>
  <si>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</si>
  <si>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</si>
  <si>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</si>
  <si>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</si>
  <si>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</si>
  <si>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</si>
  <si>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</si>
  <si>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</si>
  <si>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</si>
  <si>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</si>
  <si>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</si>
  <si>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</si>
  <si>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</si>
  <si>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</si>
  <si>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</si>
  <si>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</si>
  <si>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</si>
  <si>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</si>
  <si>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</si>
  <si>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</si>
  <si>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</si>
  <si>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</si>
  <si>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</si>
  <si>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</si>
  <si>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</si>
  <si>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</si>
  <si>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</si>
  <si>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</si>
  <si>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</si>
  <si>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</si>
  <si>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</si>
  <si>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</si>
  <si>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</si>
  <si>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</si>
  <si>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</si>
  <si>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</si>
  <si>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</si>
  <si>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</si>
  <si>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</si>
  <si>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</si>
  <si>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</si>
  <si>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</si>
  <si>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</si>
  <si>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</si>
  <si>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</si>
  <si>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</si>
  <si>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</si>
  <si>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</si>
  <si>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</si>
  <si>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</si>
  <si>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</si>
  <si>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</si>
  <si>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</si>
  <si>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</si>
  <si>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</si>
  <si>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</si>
  <si>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</si>
  <si>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</si>
  <si>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</si>
  <si>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</si>
  <si>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</si>
  <si>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</si>
  <si>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</si>
  <si>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</si>
  <si>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</si>
  <si>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</si>
  <si>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</si>
  <si>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</si>
  <si>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</si>
  <si>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</si>
  <si>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</si>
  <si>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</si>
  <si>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</si>
  <si>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</si>
  <si>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</si>
  <si>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</si>
  <si>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</si>
  <si>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</si>
  <si>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</si>
  <si>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</si>
  <si>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</si>
  <si>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</si>
  <si>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</si>
  <si>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</si>
  <si>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</si>
  <si>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</si>
  <si>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</si>
  <si>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</si>
  <si>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</si>
  <si>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</si>
  <si>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</si>
  <si>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</si>
  <si>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</si>
  <si>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</si>
  <si>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</si>
  <si>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</si>
  <si>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</si>
  <si>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</si>
  <si>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</si>
  <si>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</si>
  <si>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</si>
  <si>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</si>
  <si>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</si>
  <si>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</si>
  <si>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</si>
  <si>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</si>
  <si>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</si>
  <si>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</si>
  <si>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</si>
  <si>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</si>
  <si>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</si>
  <si>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</si>
  <si>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</si>
  <si>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</si>
  <si>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</si>
  <si>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</si>
  <si>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</si>
  <si>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</si>
  <si>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</si>
  <si>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</si>
  <si>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</si>
  <si>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</si>
  <si>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</si>
  <si>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</si>
  <si>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</si>
  <si>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</si>
  <si>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</si>
  <si>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</si>
  <si>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</si>
  <si>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</si>
  <si>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</si>
  <si>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</si>
  <si>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</si>
  <si>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</si>
  <si>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</si>
  <si>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</si>
  <si>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</si>
  <si>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</si>
  <si>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</si>
  <si>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</si>
  <si>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</si>
  <si>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</si>
  <si>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</si>
  <si>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</si>
  <si>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</si>
  <si>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</si>
  <si>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</si>
  <si>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</si>
  <si>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</si>
  <si>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</si>
  <si>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</si>
  <si>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</si>
  <si>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</si>
  <si>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</si>
  <si>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</si>
  <si>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</si>
  <si>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</si>
  <si>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</si>
  <si>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</si>
  <si>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</si>
  <si>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</si>
  <si>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</si>
  <si>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</si>
  <si>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</si>
  <si>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</si>
  <si>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</si>
  <si>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</si>
  <si>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</si>
  <si>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</si>
  <si>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</si>
  <si>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</si>
  <si>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</si>
  <si>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</si>
  <si>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</si>
  <si>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</si>
  <si>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</si>
  <si>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</si>
  <si>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</si>
  <si>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</si>
  <si>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</si>
  <si>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</si>
  <si>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</si>
  <si>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</si>
  <si>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</si>
  <si>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</si>
  <si>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</si>
  <si>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</si>
  <si>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</si>
  <si>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</si>
  <si>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</si>
  <si>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</si>
  <si>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</si>
  <si>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</si>
  <si>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</si>
  <si>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</si>
  <si>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</si>
  <si>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</si>
  <si>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</si>
  <si>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</si>
  <si>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</si>
  <si>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</si>
  <si>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</si>
  <si>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</si>
  <si>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</si>
  <si>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</si>
  <si>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</si>
  <si>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</si>
  <si>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</si>
  <si>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</si>
  <si>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</si>
  <si>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</si>
  <si>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</si>
  <si>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</si>
  <si>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</si>
  <si>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</si>
  <si>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</si>
  <si>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</si>
  <si>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</si>
  <si>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</si>
  <si>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</si>
  <si>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</si>
  <si>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</si>
  <si>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</si>
  <si>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</si>
  <si>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</si>
  <si>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</si>
  <si>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</si>
  <si>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</si>
  <si>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</si>
  <si>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</si>
  <si>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</si>
  <si>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</si>
  <si>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</si>
  <si>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</si>
  <si>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</si>
  <si>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</si>
  <si>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</si>
  <si>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</si>
  <si>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</si>
  <si>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</si>
  <si>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</si>
  <si>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</si>
  <si>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</si>
  <si>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</si>
  <si>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</si>
  <si>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</si>
  <si>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</si>
  <si>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</si>
  <si>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</si>
  <si>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</si>
  <si>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</si>
  <si>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</si>
  <si>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</si>
  <si>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</si>
  <si>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</si>
  <si>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</si>
  <si>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</si>
  <si>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</si>
  <si>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</si>
  <si>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</si>
  <si>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</si>
  <si>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</si>
  <si>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</si>
  <si>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</si>
  <si>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</si>
  <si>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</si>
  <si>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</si>
  <si>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</si>
  <si>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</si>
  <si>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</si>
  <si>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</si>
  <si>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</si>
  <si>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</si>
  <si>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</si>
  <si>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</si>
  <si>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</si>
  <si>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</si>
  <si>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</si>
  <si>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</si>
  <si>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</si>
  <si>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</si>
  <si>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</si>
  <si>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</si>
  <si>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</si>
  <si>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</si>
  <si>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</si>
  <si>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</si>
  <si>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</si>
  <si>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</si>
  <si>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</si>
  <si>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</si>
  <si>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</si>
  <si>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</si>
  <si>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</si>
  <si>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</si>
  <si>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</si>
  <si>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</si>
  <si>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</si>
  <si>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</si>
  <si>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</si>
  <si>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</si>
  <si>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</si>
  <si>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</si>
  <si>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</si>
  <si>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</si>
  <si>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</si>
  <si>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</si>
  <si>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</si>
  <si>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</si>
  <si>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</si>
  <si>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</si>
  <si>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</si>
  <si>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</si>
  <si>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</si>
  <si>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</si>
  <si>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</si>
  <si>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</si>
  <si>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</si>
  <si>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</si>
  <si>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</si>
  <si>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</si>
  <si>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</si>
  <si>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</si>
  <si>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</si>
  <si>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</si>
  <si>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</si>
  <si>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</si>
  <si>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</si>
  <si>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</si>
  <si>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</si>
  <si>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</si>
  <si>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</si>
  <si>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</si>
  <si>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</si>
  <si>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</si>
  <si>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</si>
  <si>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</si>
  <si>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</si>
  <si>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</si>
  <si>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</si>
  <si>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</si>
  <si>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</si>
  <si>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</si>
  <si>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</si>
  <si>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</si>
  <si>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</si>
  <si>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</si>
  <si>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</si>
  <si>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</si>
  <si>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</si>
  <si>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</si>
  <si>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</si>
  <si>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</si>
  <si>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</si>
  <si>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</si>
  <si>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</si>
  <si>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</si>
  <si>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</si>
  <si>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</si>
  <si>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</si>
  <si>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</si>
  <si>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</si>
  <si>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</si>
  <si>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</si>
  <si>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</si>
  <si>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</si>
  <si>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</si>
  <si>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</si>
  <si>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</si>
  <si>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</si>
  <si>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</si>
  <si>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</si>
  <si>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</si>
  <si>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</si>
  <si>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</si>
  <si>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</si>
  <si>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</si>
  <si>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</si>
  <si>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</si>
  <si>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</si>
  <si>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</si>
  <si>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</si>
  <si>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</si>
  <si>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</si>
  <si>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</si>
  <si>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</si>
  <si>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</si>
  <si>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</si>
  <si>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</si>
  <si>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</si>
  <si>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</si>
  <si>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</si>
  <si>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</si>
  <si>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</si>
  <si>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</si>
  <si>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</si>
  <si>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</si>
  <si>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</si>
  <si>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</si>
  <si>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</si>
  <si>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</si>
  <si>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</si>
  <si>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</si>
  <si>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</si>
  <si>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</si>
  <si>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</si>
  <si>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</si>
  <si>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</si>
  <si>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</si>
  <si>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</si>
  <si>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</si>
  <si>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</si>
  <si>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</si>
  <si>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</si>
  <si>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</si>
  <si>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</si>
  <si>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</si>
  <si>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</si>
  <si>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</si>
  <si>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</si>
  <si>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</si>
  <si>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</si>
  <si>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</si>
  <si>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</si>
  <si>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</si>
  <si>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</si>
  <si>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</si>
  <si>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</si>
  <si>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</si>
  <si>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</si>
  <si>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</si>
  <si>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</si>
  <si>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</si>
  <si>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</si>
  <si>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</si>
  <si>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</si>
  <si>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</si>
  <si>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</si>
  <si>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</si>
  <si>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</si>
  <si>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</si>
  <si>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</si>
  <si>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</si>
  <si>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</si>
  <si>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</si>
  <si>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</si>
  <si>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</si>
  <si>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</si>
  <si>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</si>
  <si>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</si>
  <si>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</si>
  <si>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</si>
  <si>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</si>
  <si>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</si>
  <si>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</si>
  <si>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</si>
  <si>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</si>
  <si>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</si>
  <si>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</si>
  <si>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</si>
  <si>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</si>
  <si>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</si>
  <si>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</si>
  <si>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</si>
  <si>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</si>
  <si>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</si>
  <si>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</si>
  <si>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</si>
  <si>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</si>
  <si>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</si>
  <si>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</si>
  <si>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</si>
  <si>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</si>
  <si>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</si>
  <si>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</si>
  <si>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</si>
  <si>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</si>
  <si>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</si>
  <si>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</si>
  <si>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</si>
  <si>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</si>
  <si>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</si>
  <si>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</si>
  <si>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</si>
  <si>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</si>
  <si>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</si>
  <si>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</si>
  <si>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</si>
  <si>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</si>
  <si>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</si>
  <si>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</si>
  <si>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</si>
  <si>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</si>
  <si>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</si>
  <si>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</si>
  <si>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</si>
  <si>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</si>
  <si>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</si>
  <si>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</si>
  <si>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</si>
  <si>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</si>
  <si>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</si>
  <si>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</si>
  <si>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</si>
  <si>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</si>
  <si>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</si>
  <si>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</si>
  <si>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</si>
  <si>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</si>
  <si>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</si>
  <si>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</si>
  <si>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</si>
  <si>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</si>
  <si>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</si>
  <si>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</si>
  <si>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</si>
  <si>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</si>
  <si>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</si>
  <si>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</si>
  <si>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</si>
  <si>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</si>
  <si>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</si>
  <si>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</si>
  <si>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</si>
  <si>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</si>
  <si>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</si>
  <si>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</si>
  <si>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</si>
  <si>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</si>
  <si>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</si>
  <si>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</si>
  <si>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</si>
  <si>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</si>
  <si>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</si>
  <si>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</si>
  <si>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</si>
  <si>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</si>
  <si>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</si>
  <si>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</si>
  <si>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</si>
  <si>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</si>
  <si>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</si>
  <si>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</si>
  <si>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</si>
  <si>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</si>
  <si>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</si>
  <si>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</si>
  <si>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</si>
  <si>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</si>
  <si>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</si>
  <si>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</si>
  <si>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</si>
  <si>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</si>
  <si>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</si>
  <si>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</si>
  <si>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</si>
  <si>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</si>
  <si>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</si>
  <si>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</si>
  <si>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</si>
  <si>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</si>
  <si>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</si>
  <si>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</si>
  <si>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</si>
  <si>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</si>
  <si>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</si>
  <si>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</si>
  <si>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</si>
  <si>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</si>
  <si>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</si>
  <si>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</si>
  <si>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</si>
  <si>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</si>
  <si>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</si>
  <si>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</si>
  <si>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</si>
  <si>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</si>
  <si>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</si>
  <si>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</si>
  <si>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</si>
  <si>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</si>
  <si>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</si>
  <si>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</si>
  <si>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</si>
  <si>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</si>
  <si>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</si>
  <si>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</si>
  <si>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</si>
  <si>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</si>
  <si>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</si>
  <si>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</si>
  <si>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</si>
  <si>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</si>
  <si>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</si>
  <si>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</si>
  <si>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</si>
  <si>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</si>
  <si>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</si>
  <si>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</si>
  <si>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</si>
  <si>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</si>
  <si>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</si>
  <si>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</si>
  <si>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</si>
  <si>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</si>
  <si>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</si>
  <si>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</si>
  <si>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</si>
  <si>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</si>
  <si>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</si>
  <si>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</si>
  <si>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</si>
  <si>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</si>
  <si>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</si>
  <si>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</si>
  <si>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</si>
  <si>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</si>
  <si>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</si>
  <si>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</si>
  <si>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</si>
  <si>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</si>
  <si>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</si>
  <si>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</si>
  <si>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</si>
  <si>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</si>
  <si>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</si>
  <si>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</si>
  <si>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</si>
  <si>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</si>
  <si>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</si>
  <si>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</si>
  <si>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</si>
  <si>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</si>
  <si>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</si>
  <si>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</si>
  <si>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</si>
  <si>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</si>
  <si>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</si>
  <si>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</si>
  <si>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</si>
  <si>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</si>
  <si>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</si>
  <si>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</si>
  <si>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</si>
  <si>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</si>
  <si>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</si>
  <si>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</si>
  <si>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</si>
  <si>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</si>
  <si>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</si>
  <si>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</si>
  <si>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</si>
  <si>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</si>
  <si>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</si>
  <si>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</si>
  <si>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</si>
  <si>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</si>
  <si>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</si>
  <si>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</si>
  <si>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</si>
  <si>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</si>
  <si>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</si>
  <si>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</si>
  <si>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</si>
  <si>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</si>
  <si>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</si>
  <si>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</si>
  <si>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</si>
  <si>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</si>
  <si>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</si>
  <si>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</si>
  <si>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</si>
  <si>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</si>
  <si>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</si>
  <si>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</si>
  <si>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</si>
  <si>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</si>
  <si>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</si>
  <si>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</si>
  <si>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</si>
  <si>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</si>
  <si>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</si>
  <si>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</si>
  <si>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</si>
  <si>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</si>
  <si>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</si>
  <si>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</si>
  <si>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</si>
  <si>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</si>
  <si>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</si>
  <si>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</si>
  <si>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</si>
  <si>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</si>
  <si>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</si>
  <si>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</si>
  <si>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</si>
  <si>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</si>
  <si>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</si>
  <si>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</si>
  <si>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</si>
  <si>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</si>
  <si>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</si>
  <si>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</si>
  <si>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</si>
  <si>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</si>
  <si>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</si>
  <si>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</si>
  <si>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</si>
  <si>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</si>
  <si>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</si>
  <si>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</si>
  <si>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</si>
  <si>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</si>
  <si>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</si>
  <si>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</si>
  <si>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</si>
  <si>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</si>
  <si>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</si>
  <si>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</si>
  <si>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</si>
  <si>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</si>
  <si>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</si>
  <si>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</si>
  <si>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</si>
  <si>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</si>
  <si>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</si>
  <si>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</si>
  <si>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</si>
  <si>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</si>
  <si>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</si>
  <si>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</si>
  <si>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</si>
  <si>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</si>
  <si>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</si>
  <si>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</si>
  <si>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</si>
  <si>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</si>
  <si>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</si>
  <si>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</si>
  <si>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</si>
  <si>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</si>
  <si>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</si>
  <si>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</si>
  <si>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</si>
  <si>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</si>
  <si>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</si>
  <si>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</si>
  <si>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</si>
  <si>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</si>
  <si>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</si>
  <si>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</si>
  <si>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</si>
  <si>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</si>
  <si>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</si>
  <si>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</si>
  <si>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</si>
  <si>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</si>
  <si>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</si>
  <si>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</si>
  <si>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</si>
  <si>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</si>
  <si>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</si>
  <si>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</si>
  <si>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</si>
  <si>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</si>
  <si>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</si>
  <si>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</si>
  <si>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</si>
  <si>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</si>
  <si>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</si>
  <si>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</si>
  <si>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</si>
  <si>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</si>
  <si>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</si>
  <si>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</si>
  <si>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</si>
  <si>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</si>
  <si>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</si>
  <si>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</si>
  <si>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</si>
  <si>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</si>
  <si>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</si>
  <si>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</si>
  <si>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</si>
  <si>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</si>
  <si>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</si>
  <si>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</si>
  <si>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</si>
  <si>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</si>
  <si>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</si>
  <si>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</si>
  <si>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</si>
  <si>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</si>
  <si>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</si>
  <si>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</si>
  <si>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</si>
  <si>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</si>
  <si>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</si>
  <si>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</si>
  <si>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</si>
  <si>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</si>
  <si>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</si>
  <si>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</si>
  <si>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</si>
  <si>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</si>
  <si>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</si>
  <si>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</si>
  <si>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</si>
  <si>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</si>
  <si>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</si>
  <si>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</si>
  <si>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</si>
  <si>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</si>
  <si>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</si>
  <si>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</si>
  <si>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</si>
  <si>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</si>
  <si>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</si>
  <si>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</si>
  <si>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</si>
  <si>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</si>
  <si>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</si>
  <si>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</si>
  <si>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</si>
  <si>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</si>
  <si>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</si>
  <si>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</si>
  <si>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</si>
  <si>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</si>
  <si>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</si>
  <si>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</si>
  <si>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</si>
  <si>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</si>
  <si>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</si>
  <si>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</si>
  <si>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</si>
  <si>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</si>
  <si>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</si>
  <si>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</si>
  <si>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</si>
  <si>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</si>
  <si>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</si>
  <si>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</si>
  <si>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</si>
  <si>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</si>
  <si>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</si>
  <si>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</si>
  <si>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</si>
  <si>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</si>
  <si>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</si>
  <si>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</si>
  <si>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</si>
  <si>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</si>
  <si>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</si>
  <si>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</si>
  <si>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</si>
  <si>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</si>
  <si>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</si>
  <si>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</si>
  <si>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</si>
  <si>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</si>
  <si>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</si>
  <si>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</si>
  <si>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</si>
  <si>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</si>
  <si>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</si>
  <si>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</si>
  <si>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</si>
  <si>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</si>
  <si>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</si>
  <si>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</si>
  <si>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</si>
  <si>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</si>
  <si>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</si>
  <si>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</si>
  <si>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</si>
  <si>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</si>
  <si>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</si>
  <si>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</si>
  <si>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</si>
  <si>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</si>
  <si>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</si>
  <si>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</si>
  <si>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</si>
  <si>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</si>
  <si>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</si>
  <si>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</si>
  <si>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</si>
  <si>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</si>
  <si>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</si>
  <si>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</si>
  <si>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</si>
  <si>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</si>
  <si>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</si>
  <si>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</si>
  <si>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</si>
  <si>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</si>
  <si>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</si>
  <si>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</si>
  <si>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</si>
  <si>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</si>
  <si>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</si>
  <si>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</si>
  <si>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</si>
  <si>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</si>
  <si>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</si>
  <si>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</si>
  <si>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</si>
  <si>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</si>
  <si>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</si>
  <si>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</si>
  <si>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</si>
  <si>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</si>
  <si>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</si>
  <si>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</si>
  <si>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</si>
  <si>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</si>
  <si>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</si>
  <si>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</si>
  <si>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</si>
  <si>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</si>
  <si>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</si>
  <si>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</si>
  <si>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</si>
  <si>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</si>
  <si>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</si>
  <si>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</si>
  <si>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</si>
  <si>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</si>
  <si>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</si>
  <si>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</si>
  <si>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</si>
  <si>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</si>
  <si>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</si>
  <si>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</si>
  <si>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</si>
  <si>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</si>
  <si>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</si>
  <si>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</si>
  <si>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</si>
  <si>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</si>
  <si>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</si>
  <si>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</si>
  <si>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</si>
  <si>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</si>
  <si>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</si>
  <si>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</si>
  <si>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</si>
  <si>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</si>
  <si>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</si>
  <si>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</si>
  <si>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</si>
  <si>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</si>
  <si>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</si>
  <si>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</si>
  <si>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</si>
  <si>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</si>
  <si>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</si>
  <si>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</si>
  <si>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</si>
  <si>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</si>
  <si>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</si>
  <si>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</si>
  <si>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</si>
  <si>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</si>
  <si>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</si>
  <si>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</si>
  <si>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</si>
  <si>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</si>
  <si>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</si>
  <si>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</si>
  <si>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</si>
  <si>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</si>
  <si>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</si>
  <si>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</si>
  <si>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</si>
  <si>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</si>
  <si>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</si>
  <si>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</si>
  <si>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</si>
  <si>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</si>
  <si>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</si>
  <si>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</si>
  <si>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</si>
  <si>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</si>
  <si>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</si>
  <si>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</si>
  <si>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</si>
  <si>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</si>
  <si>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</si>
  <si>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</si>
  <si>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</si>
  <si>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</si>
  <si>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</si>
  <si>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</si>
  <si>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</si>
  <si>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</si>
  <si>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</si>
  <si>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</si>
  <si>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</si>
  <si>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</si>
  <si>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</si>
  <si>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</si>
  <si>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</si>
  <si>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</si>
  <si>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</si>
  <si>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</si>
  <si>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</si>
  <si>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</si>
  <si>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</si>
  <si>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</si>
  <si>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</si>
  <si>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</si>
  <si>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</si>
  <si>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</si>
  <si>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</si>
  <si>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</si>
  <si>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</si>
  <si>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</si>
  <si>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</si>
  <si>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</si>
  <si>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</si>
  <si>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</si>
  <si>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</si>
  <si>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</si>
  <si>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</si>
  <si>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</si>
  <si>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</si>
  <si>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</si>
  <si>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</si>
  <si>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</si>
  <si>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</si>
  <si>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</si>
  <si>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</si>
  <si>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</si>
  <si>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</si>
  <si>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</si>
  <si>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</si>
  <si>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</si>
  <si>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</si>
  <si>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</si>
  <si>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</si>
  <si>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</si>
  <si>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</si>
  <si>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</si>
  <si>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</si>
  <si>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</si>
  <si>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</si>
  <si>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</si>
  <si>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</si>
  <si>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</si>
  <si>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</si>
  <si>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</si>
  <si>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</si>
  <si>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</si>
  <si>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</si>
  <si>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</si>
  <si>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</si>
  <si>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</si>
  <si>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</si>
  <si>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</si>
  <si>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</si>
  <si>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</si>
  <si>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</si>
  <si>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</si>
  <si>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</si>
  <si>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</si>
  <si>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</si>
  <si>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</si>
  <si>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</si>
  <si>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</si>
  <si>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</si>
  <si>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</si>
  <si>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</si>
  <si>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</si>
  <si>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</si>
  <si>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</si>
  <si>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</si>
  <si>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</si>
  <si>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</si>
  <si>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</si>
  <si>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</si>
  <si>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</si>
  <si>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</si>
  <si>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</si>
  <si>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</si>
  <si>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</si>
  <si>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</si>
  <si>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</si>
  <si>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</si>
  <si>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</si>
  <si>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</si>
  <si>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</si>
  <si>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</si>
  <si>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</si>
  <si>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</si>
  <si>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</si>
  <si>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</si>
  <si>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</si>
  <si>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</si>
  <si>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</si>
  <si>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</si>
  <si>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</si>
  <si>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</si>
  <si>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</si>
  <si>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</si>
  <si>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</si>
  <si>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</si>
  <si>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</si>
  <si>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</si>
  <si>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</si>
  <si>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</si>
  <si>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</si>
  <si>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</si>
  <si>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</si>
  <si>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Rios, Tomas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</si>
  <si>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</si>
  <si>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</si>
  <si>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</si>
  <si>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</si>
  <si>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</si>
  <si>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</si>
  <si>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</si>
  <si>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</si>
  <si>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</si>
  <si>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</si>
  <si>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Primary Impression</t>
  </si>
  <si>
    <t>weakness</t>
  </si>
  <si>
    <t>pain unspecified</t>
  </si>
  <si>
    <t>injury to legs</t>
  </si>
  <si>
    <t>confusion</t>
  </si>
  <si>
    <t>Self-Presenter</t>
  </si>
  <si>
    <t>Self-Presenter (assisted by another)</t>
  </si>
  <si>
    <t>injury to head</t>
  </si>
  <si>
    <t>injury to shoulder</t>
  </si>
  <si>
    <t>unknown injury</t>
  </si>
  <si>
    <t>panic attack, PTSD</t>
  </si>
  <si>
    <t>psychological distress</t>
  </si>
  <si>
    <t>exhaustion/heat stroke</t>
  </si>
  <si>
    <t>minor injuries to legs</t>
  </si>
  <si>
    <t>fall (less than 20 feet), dislocated shoulder</t>
  </si>
  <si>
    <t>other illness</t>
  </si>
  <si>
    <t>alcohol detox</t>
  </si>
  <si>
    <t>minor injuries (contusions/abbrasions) of legs</t>
  </si>
  <si>
    <t>injuries to legs</t>
  </si>
  <si>
    <t>back/flank pain</t>
  </si>
  <si>
    <t>moderate pain in flank, unsure if injured or kidney stone (hx of kidney stones)</t>
  </si>
  <si>
    <t>unsure if injured, "wants to get checked out"</t>
  </si>
  <si>
    <t>cardiovascular</t>
  </si>
  <si>
    <t>heart palpitations (hx of arrhythmia)</t>
  </si>
  <si>
    <t>severe headache, cannot recall if head injury occurred</t>
  </si>
  <si>
    <t>anxiety after crowd panic</t>
  </si>
  <si>
    <t xml:space="preserve">acute stress reaction </t>
  </si>
  <si>
    <t>abdominal pain (pregnant-32 weeks); concerned about health of fetus</t>
  </si>
  <si>
    <t>Additional Info</t>
  </si>
  <si>
    <t>Not from local area, does not know what hospital to go to</t>
  </si>
  <si>
    <t>previous patient; hx of anxiety and depression</t>
  </si>
  <si>
    <t xml:space="preserve">previous patient; hx of substance use disorder </t>
  </si>
  <si>
    <t>previous patient; hx of schizophrenia</t>
  </si>
  <si>
    <t>previous patient; hx of borderline personalizty disorder</t>
  </si>
  <si>
    <t>Not from local area, does not know what hospital to go to; does not speak English (Spanish)</t>
  </si>
  <si>
    <t xml:space="preserve">previous patient; hx of anxiety and PTSD from domestic violence </t>
  </si>
  <si>
    <t>previous patient; hx of generalized anxiety (severe)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</si>
</sst>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40625" defaultRowHeight="15" customHeight="1" x14ac:dyDescent="0.3"/>
  <cols>
    <col min="1" max="1" width="41.5703125" bestFit="1" customWidth="1"/>
    <col min="2" max="2" width="28.42578125" style="3" bestFit="1" customWidth="1"/>
    <col min="3" max="3" width="27.85546875" style="3" bestFit="1" customWidth="1"/>
    <col min="4" max="4" width="37.140625" style="3" customWidth="1"/>
    <col min="5" max="5" width="22.85546875" style="3" customWidth="1"/>
    <col min="6" max="6" width="34.5703125" style="3" customWidth="1"/>
    <col min="7" max="7" width="13.7109375" style="3" customWidth="1"/>
    <col min="8" max="8" width="16" style="3" customWidth="1"/>
    <col min="9" max="9" width="7.42578125" style="3" customWidth="1"/>
    <col min="10" max="10" width="66" style="3" hidden="1" customWidth="1"/>
    <col min="11" max="11" width="18.140625" style="3" hidden="1" customWidth="1"/>
    <col min="12" max="12" width="92.5703125" style="3" customWidth="1"/>
    <col min="13" max="13" width="35.85546875" style="3" customWidth="1"/>
    <col min="14" max="14" width="57.85546875" style="3" customWidth="1"/>
    <col min="15" max="15" width="19.5703125" style="3" customWidth="1"/>
    <col min="16" max="16" width="23.28515625" style="3" customWidth="1"/>
    <col min="17" max="17" width="30.5703125" style="11" customWidth="1"/>
    <col min="18" max="18" width="25.140625" style="25" customWidth="1"/>
    <col min="19" max="19" width="23" style="3" customWidth="1"/>
    <col min="20" max="20" width="40.5703125" style="3" customWidth="1"/>
    <col min="21" max="21" width="16.5703125" style="3" customWidth="1"/>
    <col min="22" max="22" width="44.42578125" style="3" customWidth="1"/>
    <col min="23" max="23" width="51.140625" style="3" customWidth="1"/>
    <col min="24" max="24" width="22.7109375" style="3" customWidth="1"/>
    <col min="25" max="25" width="16.85546875" style="3" bestFit="1" customWidth="1"/>
    <col min="26" max="26" width="55.7109375" style="28" customWidth="1"/>
    <col min="27" max="27" width="21.5703125" style="25" customWidth="1"/>
  </cols>
  <sheetData>
    <row r="1" spans="1:26" s="8" customFormat="1" ht="18.75" x14ac:dyDescent="0.3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75" x14ac:dyDescent="0.3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75" x14ac:dyDescent="0.3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75" x14ac:dyDescent="0.3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75" x14ac:dyDescent="0.3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75" x14ac:dyDescent="0.3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75" x14ac:dyDescent="0.3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75" x14ac:dyDescent="0.3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75" x14ac:dyDescent="0.3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75" x14ac:dyDescent="0.3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75" x14ac:dyDescent="0.3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75" x14ac:dyDescent="0.3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75" x14ac:dyDescent="0.3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75" x14ac:dyDescent="0.3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75" x14ac:dyDescent="0.3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75" x14ac:dyDescent="0.3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75" x14ac:dyDescent="0.3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75" x14ac:dyDescent="0.3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75" x14ac:dyDescent="0.3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75" x14ac:dyDescent="0.3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75" x14ac:dyDescent="0.3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75" x14ac:dyDescent="0.3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75" x14ac:dyDescent="0.3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75" x14ac:dyDescent="0.3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75" x14ac:dyDescent="0.3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75" x14ac:dyDescent="0.3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75" x14ac:dyDescent="0.3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75" x14ac:dyDescent="0.3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75" x14ac:dyDescent="0.3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75" x14ac:dyDescent="0.3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75" x14ac:dyDescent="0.3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75" x14ac:dyDescent="0.3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75" x14ac:dyDescent="0.3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75" x14ac:dyDescent="0.3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75" x14ac:dyDescent="0.3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75" x14ac:dyDescent="0.3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75" x14ac:dyDescent="0.3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75" x14ac:dyDescent="0.3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75" x14ac:dyDescent="0.3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75" x14ac:dyDescent="0.3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75" x14ac:dyDescent="0.3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75" x14ac:dyDescent="0.3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75" x14ac:dyDescent="0.3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75" x14ac:dyDescent="0.3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75" x14ac:dyDescent="0.3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75" x14ac:dyDescent="0.3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75" x14ac:dyDescent="0.3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75" x14ac:dyDescent="0.3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75" x14ac:dyDescent="0.3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75" x14ac:dyDescent="0.3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75" x14ac:dyDescent="0.3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75" x14ac:dyDescent="0.3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75" x14ac:dyDescent="0.3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75" x14ac:dyDescent="0.3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75" x14ac:dyDescent="0.3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75" x14ac:dyDescent="0.3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75" x14ac:dyDescent="0.3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75" x14ac:dyDescent="0.3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75" x14ac:dyDescent="0.3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75" x14ac:dyDescent="0.3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75" x14ac:dyDescent="0.3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75" x14ac:dyDescent="0.3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75" x14ac:dyDescent="0.3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75" x14ac:dyDescent="0.3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75" x14ac:dyDescent="0.3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75" x14ac:dyDescent="0.3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75" x14ac:dyDescent="0.3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75" x14ac:dyDescent="0.3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75" x14ac:dyDescent="0.3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75" x14ac:dyDescent="0.3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75" x14ac:dyDescent="0.3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75" x14ac:dyDescent="0.3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75" x14ac:dyDescent="0.3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75" x14ac:dyDescent="0.3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75" x14ac:dyDescent="0.3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75" x14ac:dyDescent="0.3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75" x14ac:dyDescent="0.3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75" x14ac:dyDescent="0.3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75" x14ac:dyDescent="0.3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75" x14ac:dyDescent="0.3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75" x14ac:dyDescent="0.3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75" x14ac:dyDescent="0.3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75" x14ac:dyDescent="0.3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75" x14ac:dyDescent="0.3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75" x14ac:dyDescent="0.3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75" x14ac:dyDescent="0.3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75" x14ac:dyDescent="0.3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75" x14ac:dyDescent="0.3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75" x14ac:dyDescent="0.3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75" x14ac:dyDescent="0.3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75" x14ac:dyDescent="0.3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75" x14ac:dyDescent="0.3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75" x14ac:dyDescent="0.3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75" x14ac:dyDescent="0.3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75" x14ac:dyDescent="0.3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75" x14ac:dyDescent="0.3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75" x14ac:dyDescent="0.3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75" x14ac:dyDescent="0.3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75" x14ac:dyDescent="0.3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75" x14ac:dyDescent="0.3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75" x14ac:dyDescent="0.3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75" x14ac:dyDescent="0.3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75" x14ac:dyDescent="0.3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75" x14ac:dyDescent="0.3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75" x14ac:dyDescent="0.3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75" x14ac:dyDescent="0.3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75" x14ac:dyDescent="0.3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75" x14ac:dyDescent="0.3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75" x14ac:dyDescent="0.3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75" x14ac:dyDescent="0.3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75" x14ac:dyDescent="0.3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75" x14ac:dyDescent="0.3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75" x14ac:dyDescent="0.3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75" x14ac:dyDescent="0.3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75" x14ac:dyDescent="0.3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75" x14ac:dyDescent="0.3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75" x14ac:dyDescent="0.3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75" x14ac:dyDescent="0.3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75" x14ac:dyDescent="0.3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75" x14ac:dyDescent="0.3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75" x14ac:dyDescent="0.3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75" x14ac:dyDescent="0.3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75" x14ac:dyDescent="0.3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75" x14ac:dyDescent="0.3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75" x14ac:dyDescent="0.3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75" x14ac:dyDescent="0.3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75" x14ac:dyDescent="0.3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75" x14ac:dyDescent="0.3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75" x14ac:dyDescent="0.3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75" x14ac:dyDescent="0.3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75" x14ac:dyDescent="0.3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75" x14ac:dyDescent="0.3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75" x14ac:dyDescent="0.3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75" x14ac:dyDescent="0.3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75" x14ac:dyDescent="0.3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75" x14ac:dyDescent="0.3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75" x14ac:dyDescent="0.3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75" x14ac:dyDescent="0.3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75" x14ac:dyDescent="0.3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75" x14ac:dyDescent="0.3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75" x14ac:dyDescent="0.3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75" x14ac:dyDescent="0.3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75" x14ac:dyDescent="0.3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75" x14ac:dyDescent="0.3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75" x14ac:dyDescent="0.3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75" x14ac:dyDescent="0.3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75" x14ac:dyDescent="0.3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75" x14ac:dyDescent="0.3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75" x14ac:dyDescent="0.3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75" x14ac:dyDescent="0.3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75" x14ac:dyDescent="0.3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75" x14ac:dyDescent="0.3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75" x14ac:dyDescent="0.3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75" x14ac:dyDescent="0.3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75" x14ac:dyDescent="0.3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75" x14ac:dyDescent="0.3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75" x14ac:dyDescent="0.3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75" x14ac:dyDescent="0.3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75" x14ac:dyDescent="0.3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75" x14ac:dyDescent="0.3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75" x14ac:dyDescent="0.3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75" x14ac:dyDescent="0.3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75" x14ac:dyDescent="0.3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75" x14ac:dyDescent="0.3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75" x14ac:dyDescent="0.3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75" x14ac:dyDescent="0.3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75" x14ac:dyDescent="0.3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75" x14ac:dyDescent="0.3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75" x14ac:dyDescent="0.3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37.5" x14ac:dyDescent="0.3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75" x14ac:dyDescent="0.3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75" x14ac:dyDescent="0.3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75" x14ac:dyDescent="0.3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75" x14ac:dyDescent="0.3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75" x14ac:dyDescent="0.3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75" x14ac:dyDescent="0.3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75" x14ac:dyDescent="0.3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75" x14ac:dyDescent="0.3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75" x14ac:dyDescent="0.3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75" x14ac:dyDescent="0.3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75" x14ac:dyDescent="0.3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75" x14ac:dyDescent="0.3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75" x14ac:dyDescent="0.3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75" x14ac:dyDescent="0.3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75" x14ac:dyDescent="0.3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75" x14ac:dyDescent="0.3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75" x14ac:dyDescent="0.3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75" x14ac:dyDescent="0.3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75" x14ac:dyDescent="0.3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75" x14ac:dyDescent="0.3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75" x14ac:dyDescent="0.3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75" x14ac:dyDescent="0.3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75" x14ac:dyDescent="0.3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75" x14ac:dyDescent="0.3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75" x14ac:dyDescent="0.3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75" x14ac:dyDescent="0.3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75" x14ac:dyDescent="0.3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75" x14ac:dyDescent="0.3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75" x14ac:dyDescent="0.3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75" x14ac:dyDescent="0.3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75" x14ac:dyDescent="0.3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75" x14ac:dyDescent="0.3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75" x14ac:dyDescent="0.3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75" x14ac:dyDescent="0.3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75" x14ac:dyDescent="0.3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75" x14ac:dyDescent="0.3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75" x14ac:dyDescent="0.3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75" x14ac:dyDescent="0.3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75" x14ac:dyDescent="0.3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75" x14ac:dyDescent="0.3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75" x14ac:dyDescent="0.3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75" x14ac:dyDescent="0.3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75" x14ac:dyDescent="0.3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75" x14ac:dyDescent="0.3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75" x14ac:dyDescent="0.3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75" x14ac:dyDescent="0.3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75" x14ac:dyDescent="0.3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75" x14ac:dyDescent="0.3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75" x14ac:dyDescent="0.3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75" x14ac:dyDescent="0.3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75" x14ac:dyDescent="0.3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75" x14ac:dyDescent="0.3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75" x14ac:dyDescent="0.3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75" x14ac:dyDescent="0.3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75" x14ac:dyDescent="0.3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75" x14ac:dyDescent="0.3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75" x14ac:dyDescent="0.3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75" x14ac:dyDescent="0.3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75" x14ac:dyDescent="0.3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75" x14ac:dyDescent="0.3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75" x14ac:dyDescent="0.3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75" x14ac:dyDescent="0.3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75" x14ac:dyDescent="0.3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75" x14ac:dyDescent="0.3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75" x14ac:dyDescent="0.3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75" x14ac:dyDescent="0.3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75" x14ac:dyDescent="0.3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75" x14ac:dyDescent="0.3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75" x14ac:dyDescent="0.3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75" x14ac:dyDescent="0.3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75" x14ac:dyDescent="0.3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75" x14ac:dyDescent="0.3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75" x14ac:dyDescent="0.3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75" x14ac:dyDescent="0.3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75" x14ac:dyDescent="0.3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75" x14ac:dyDescent="0.3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75" x14ac:dyDescent="0.3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75" x14ac:dyDescent="0.3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75" x14ac:dyDescent="0.3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75" x14ac:dyDescent="0.3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75" x14ac:dyDescent="0.3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75" x14ac:dyDescent="0.3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75" x14ac:dyDescent="0.3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75" x14ac:dyDescent="0.3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75" x14ac:dyDescent="0.3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75" x14ac:dyDescent="0.3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75" x14ac:dyDescent="0.3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75" x14ac:dyDescent="0.3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75" x14ac:dyDescent="0.3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75" x14ac:dyDescent="0.3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75" x14ac:dyDescent="0.3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75" x14ac:dyDescent="0.3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75" x14ac:dyDescent="0.3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75" x14ac:dyDescent="0.3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75" x14ac:dyDescent="0.3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75" x14ac:dyDescent="0.3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75" x14ac:dyDescent="0.3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75" x14ac:dyDescent="0.3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75" x14ac:dyDescent="0.3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75" x14ac:dyDescent="0.3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75" x14ac:dyDescent="0.3"/>
    <row r="272" spans="1:26" ht="18.75" x14ac:dyDescent="0.3"/>
    <row r="273" ht="18.75" x14ac:dyDescent="0.3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5" x14ac:dyDescent="0.25"/>
  <cols>
    <col min="1" max="1" width="9" bestFit="1" customWidth="1"/>
    <col min="2" max="2" width="26.140625" customWidth="1"/>
    <col min="3" max="3" width="27.7109375" customWidth="1"/>
    <col min="4" max="4" width="30.140625" bestFit="1" customWidth="1"/>
    <col min="5" max="5" width="15.140625" customWidth="1"/>
    <col min="6" max="6" width="17.7109375" customWidth="1"/>
    <col min="7" max="7" width="20" bestFit="1" customWidth="1"/>
    <col min="8" max="8" width="15.28515625" customWidth="1"/>
    <col min="9" max="9" width="16.140625" customWidth="1"/>
    <col min="10" max="10" width="22.28515625" customWidth="1"/>
    <col min="11" max="11" width="18.5703125" bestFit="1" customWidth="1"/>
    <col min="12" max="12" width="14.5703125" customWidth="1"/>
    <col min="13" max="13" width="33.5703125" bestFit="1" customWidth="1"/>
    <col min="14" max="14" width="24.85546875" customWidth="1"/>
    <col min="15" max="15" width="18.85546875" customWidth="1"/>
    <col min="16" max="16" width="29.28515625" customWidth="1"/>
  </cols>
  <sheetData>
    <row r="1" spans="1:16" s="2" customFormat="1" ht="15.75" thickBot="1" x14ac:dyDescent="0.3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2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2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2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2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2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25">
      <c r="D7" t="s">
        <v>1337</v>
      </c>
      <c r="E7" t="s">
        <v>647</v>
      </c>
      <c r="G7" t="s">
        <v>950</v>
      </c>
      <c r="O7" t="s">
        <v>1338</v>
      </c>
    </row>
    <row r="8" spans="1:16" x14ac:dyDescent="0.25">
      <c r="D8" t="s">
        <v>1339</v>
      </c>
      <c r="G8" t="s">
        <v>632</v>
      </c>
    </row>
    <row r="9" spans="1:16" x14ac:dyDescent="0.25">
      <c r="D9" t="s">
        <v>1340</v>
      </c>
      <c r="G9" t="s">
        <v>103</v>
      </c>
    </row>
    <row r="10" spans="1:16" x14ac:dyDescent="0.25">
      <c r="D10" t="s">
        <v>1341</v>
      </c>
      <c r="G10" t="s">
        <v>451</v>
      </c>
    </row>
    <row r="11" spans="1:16" x14ac:dyDescent="0.25">
      <c r="D11" t="s">
        <v>1342</v>
      </c>
      <c r="G11" t="s">
        <v>51</v>
      </c>
    </row>
    <row r="12" spans="1:16" x14ac:dyDescent="0.25">
      <c r="D12" t="s">
        <v>1343</v>
      </c>
      <c r="G12" t="s">
        <v>260</v>
      </c>
    </row>
    <row r="13" spans="1:16" x14ac:dyDescent="0.25">
      <c r="D13" t="s">
        <v>1344</v>
      </c>
      <c r="G13" t="s">
        <v>37</v>
      </c>
      <c r="P13" t="s">
        <v>1336</v>
      </c>
    </row>
    <row r="14" spans="1:16" x14ac:dyDescent="0.25">
      <c r="D14" t="s">
        <v>1345</v>
      </c>
      <c r="G14" t="s">
        <v>115</v>
      </c>
      <c r="P14" t="s">
        <v>1319</v>
      </c>
    </row>
    <row r="15" spans="1:16" x14ac:dyDescent="0.25">
      <c r="D15" t="s">
        <v>1346</v>
      </c>
      <c r="G15" t="s">
        <v>187</v>
      </c>
      <c r="P15" t="s">
        <v>1329</v>
      </c>
    </row>
    <row r="16" spans="1:16" x14ac:dyDescent="0.25">
      <c r="G16" t="s">
        <v>1347</v>
      </c>
      <c r="P16" t="s">
        <v>1336</v>
      </c>
    </row>
    <row r="17" spans="16:16" x14ac:dyDescent="0.25">
      <c r="P17" t="s">
        <v>1319</v>
      </c>
    </row>
    <row r="18" spans="16:16" x14ac:dyDescent="0.25">
      <c r="P18" t="s">
        <v>1329</v>
      </c>
    </row>
    <row r="19" spans="16:16" x14ac:dyDescent="0.25">
      <c r="P19" t="s">
        <v>1336</v>
      </c>
    </row>
    <row r="22" spans="16:16" x14ac:dyDescent="0.25">
      <c r="P22" t="s">
        <v>42</v>
      </c>
    </row>
    <row r="23" spans="16:16" x14ac:dyDescent="0.25">
      <c r="P23" t="s">
        <v>301</v>
      </c>
    </row>
    <row r="25" spans="16:16" x14ac:dyDescent="0.25">
      <c r="P25" t="s">
        <v>1348</v>
      </c>
    </row>
    <row r="26" spans="16:16" x14ac:dyDescent="0.2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300E-6322-4682-81E8-9AA66B99CFCA}">
  <sheetPr>
    <tabColor theme="7" tint="0.79998168889431442"/>
  </sheetPr>
  <dimension ref="A1:L21"/>
  <sheetViews>
    <sheetView tabSelected="1" topLeftCell="H1" workbookViewId="0">
      <selection activeCell="H15" activeCellId="2" sqref="A13:XFD13 A11:XFD11 A15:XFD15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15.85546875" style="9" bestFit="1" customWidth="1"/>
    <col min="4" max="4" width="30" style="9" bestFit="1" customWidth="1"/>
    <col min="5" max="5" width="15.28515625" style="9" bestFit="1" customWidth="1"/>
    <col min="6" max="6" width="5.5703125" style="9" bestFit="1" customWidth="1"/>
    <col min="7" max="7" width="9.5703125" style="9" bestFit="1" customWidth="1"/>
    <col min="8" max="8" width="87.5703125" style="9" bestFit="1" customWidth="1"/>
    <col min="9" max="9" width="26" style="9" bestFit="1" customWidth="1"/>
    <col min="10" max="10" width="104.5703125" style="9" bestFit="1" customWidth="1"/>
    <col min="11" max="11" width="41.140625" style="9" bestFit="1" customWidth="1"/>
    <col min="12" max="12" width="16.42578125" style="9" bestFit="1" customWidth="1"/>
    <col min="13" max="13" width="8.7109375" style="9"/>
    <col min="14" max="14" width="14.5703125" style="9" bestFit="1" customWidth="1"/>
    <col min="15" max="16384" width="8.7109375" style="9"/>
  </cols>
  <sheetData>
    <row r="1" spans="1:12" s="8" customFormat="1" x14ac:dyDescent="0.3">
      <c r="A1" s="38" t="s">
        <v>0</v>
      </c>
      <c r="B1" s="39" t="s">
        <v>1</v>
      </c>
      <c r="C1" s="40" t="s">
        <v>1357</v>
      </c>
      <c r="D1" s="40" t="s">
        <v>5</v>
      </c>
      <c r="E1" s="40" t="s">
        <v>7</v>
      </c>
      <c r="F1" s="40" t="s">
        <v>8</v>
      </c>
      <c r="G1" s="40" t="s">
        <v>6</v>
      </c>
      <c r="H1" s="40" t="s">
        <v>1360</v>
      </c>
      <c r="I1" s="40" t="s">
        <v>1361</v>
      </c>
      <c r="J1" s="40" t="s">
        <v>1389</v>
      </c>
      <c r="K1" s="40" t="s">
        <v>1358</v>
      </c>
      <c r="L1" s="40" t="s">
        <v>1359</v>
      </c>
    </row>
    <row r="2" spans="1:12" s="8" customFormat="1" x14ac:dyDescent="0.3">
      <c r="A2" s="35" t="s">
        <v>26</v>
      </c>
      <c r="B2" s="34"/>
      <c r="C2" s="30" t="s">
        <v>34</v>
      </c>
      <c r="D2" s="30" t="s">
        <v>441</v>
      </c>
      <c r="E2" s="41">
        <v>37774</v>
      </c>
      <c r="F2" s="43">
        <f ca="1">(YEAR(NOW())-YEAR(E2))</f>
        <v>23</v>
      </c>
      <c r="G2" s="30" t="s">
        <v>29</v>
      </c>
      <c r="H2" s="30" t="s">
        <v>1375</v>
      </c>
      <c r="I2" s="30" t="s">
        <v>1369</v>
      </c>
      <c r="J2" s="44" t="s">
        <v>1391</v>
      </c>
      <c r="K2" s="44" t="s">
        <v>1367</v>
      </c>
      <c r="L2" s="30" t="s">
        <v>34</v>
      </c>
    </row>
    <row r="3" spans="1:12" s="8" customFormat="1" x14ac:dyDescent="0.3">
      <c r="A3" s="35" t="s">
        <v>26</v>
      </c>
      <c r="B3" s="34"/>
      <c r="C3" s="30" t="s">
        <v>34</v>
      </c>
      <c r="D3" s="30" t="s">
        <v>1271</v>
      </c>
      <c r="E3" s="41">
        <v>37493</v>
      </c>
      <c r="F3" s="43">
        <f t="shared" ref="F3:F15" ca="1" si="0">(YEAR(NOW())-YEAR(E3))</f>
        <v>24</v>
      </c>
      <c r="G3" s="30" t="s">
        <v>77</v>
      </c>
      <c r="H3" s="30" t="s">
        <v>1377</v>
      </c>
      <c r="I3" s="30" t="s">
        <v>1362</v>
      </c>
      <c r="J3" s="44" t="s">
        <v>1392</v>
      </c>
      <c r="K3" s="44" t="s">
        <v>1367</v>
      </c>
      <c r="L3" s="30" t="s">
        <v>34</v>
      </c>
    </row>
    <row r="4" spans="1:12" s="8" customFormat="1" x14ac:dyDescent="0.3">
      <c r="A4" s="35" t="s">
        <v>26</v>
      </c>
      <c r="B4" s="34"/>
      <c r="C4" s="30" t="s">
        <v>34</v>
      </c>
      <c r="D4" s="30" t="s">
        <v>915</v>
      </c>
      <c r="E4" s="41">
        <v>33284</v>
      </c>
      <c r="F4" s="43">
        <f t="shared" ca="1" si="0"/>
        <v>35</v>
      </c>
      <c r="G4" s="30" t="s">
        <v>29</v>
      </c>
      <c r="H4" s="30" t="s">
        <v>1374</v>
      </c>
      <c r="I4" s="30" t="s">
        <v>1364</v>
      </c>
      <c r="J4" s="44" t="s">
        <v>1394</v>
      </c>
      <c r="K4" s="44" t="s">
        <v>1366</v>
      </c>
      <c r="L4" s="30" t="s">
        <v>34</v>
      </c>
    </row>
    <row r="5" spans="1:12" s="8" customFormat="1" x14ac:dyDescent="0.3">
      <c r="A5" s="35" t="s">
        <v>26</v>
      </c>
      <c r="B5" s="34"/>
      <c r="C5" s="30" t="s">
        <v>34</v>
      </c>
      <c r="D5" s="30" t="s">
        <v>1044</v>
      </c>
      <c r="E5" s="41">
        <v>31878</v>
      </c>
      <c r="F5" s="43">
        <f t="shared" ca="1" si="0"/>
        <v>39</v>
      </c>
      <c r="G5" s="30" t="s">
        <v>29</v>
      </c>
      <c r="H5" s="30" t="s">
        <v>1386</v>
      </c>
      <c r="I5" s="30" t="s">
        <v>1387</v>
      </c>
      <c r="J5" s="44" t="s">
        <v>1397</v>
      </c>
      <c r="K5" s="44" t="s">
        <v>1366</v>
      </c>
      <c r="L5" s="30" t="s">
        <v>34</v>
      </c>
    </row>
    <row r="6" spans="1:12" s="8" customFormat="1" x14ac:dyDescent="0.3">
      <c r="A6" s="35" t="s">
        <v>26</v>
      </c>
      <c r="B6" s="34"/>
      <c r="C6" s="30" t="s">
        <v>34</v>
      </c>
      <c r="D6" s="30" t="s">
        <v>839</v>
      </c>
      <c r="E6" s="41">
        <v>30705</v>
      </c>
      <c r="F6" s="43">
        <f t="shared" ca="1" si="0"/>
        <v>42</v>
      </c>
      <c r="G6" s="30" t="s">
        <v>77</v>
      </c>
      <c r="H6" s="30" t="s">
        <v>1382</v>
      </c>
      <c r="I6" s="30" t="s">
        <v>1370</v>
      </c>
      <c r="J6" s="44" t="s">
        <v>1390</v>
      </c>
      <c r="K6" s="44" t="s">
        <v>1366</v>
      </c>
      <c r="L6" s="30" t="s">
        <v>34</v>
      </c>
    </row>
    <row r="7" spans="1:12" s="8" customFormat="1" x14ac:dyDescent="0.3">
      <c r="A7" s="35" t="s">
        <v>26</v>
      </c>
      <c r="B7" s="34"/>
      <c r="C7" s="30" t="s">
        <v>34</v>
      </c>
      <c r="D7" s="30" t="s">
        <v>192</v>
      </c>
      <c r="E7" s="41">
        <v>24406</v>
      </c>
      <c r="F7" s="43">
        <f t="shared" ca="1" si="0"/>
        <v>60</v>
      </c>
      <c r="G7" s="30" t="s">
        <v>29</v>
      </c>
      <c r="H7" s="30" t="s">
        <v>1371</v>
      </c>
      <c r="I7" s="30" t="s">
        <v>1372</v>
      </c>
      <c r="J7" s="44" t="s">
        <v>1396</v>
      </c>
      <c r="K7" s="44" t="s">
        <v>1367</v>
      </c>
      <c r="L7" s="30" t="s">
        <v>34</v>
      </c>
    </row>
    <row r="8" spans="1:12" s="8" customFormat="1" x14ac:dyDescent="0.3">
      <c r="A8" s="35" t="s">
        <v>26</v>
      </c>
      <c r="B8" s="34"/>
      <c r="C8" s="30" t="s">
        <v>34</v>
      </c>
      <c r="D8" s="30" t="s">
        <v>489</v>
      </c>
      <c r="E8" s="41">
        <v>22200</v>
      </c>
      <c r="F8" s="43">
        <f t="shared" ca="1" si="0"/>
        <v>66</v>
      </c>
      <c r="G8" s="30" t="s">
        <v>29</v>
      </c>
      <c r="H8" s="30" t="s">
        <v>1373</v>
      </c>
      <c r="I8" s="30" t="s">
        <v>1376</v>
      </c>
      <c r="J8" s="44" t="s">
        <v>1390</v>
      </c>
      <c r="K8" s="44" t="s">
        <v>1367</v>
      </c>
      <c r="L8" s="30" t="s">
        <v>34</v>
      </c>
    </row>
    <row r="9" spans="1:12" s="8" customFormat="1" x14ac:dyDescent="0.3">
      <c r="A9" s="35" t="s">
        <v>26</v>
      </c>
      <c r="B9" s="34"/>
      <c r="C9" s="30" t="s">
        <v>34</v>
      </c>
      <c r="D9" s="30" t="s">
        <v>1294</v>
      </c>
      <c r="E9" s="41">
        <v>20327</v>
      </c>
      <c r="F9" s="43">
        <f t="shared" ca="1" si="0"/>
        <v>71</v>
      </c>
      <c r="G9" s="30" t="s">
        <v>77</v>
      </c>
      <c r="H9" s="30" t="s">
        <v>1381</v>
      </c>
      <c r="I9" s="30" t="s">
        <v>1380</v>
      </c>
      <c r="J9" s="44" t="s">
        <v>1390</v>
      </c>
      <c r="K9" s="44" t="s">
        <v>1367</v>
      </c>
      <c r="L9" s="30" t="s">
        <v>34</v>
      </c>
    </row>
    <row r="10" spans="1:12" s="8" customFormat="1" x14ac:dyDescent="0.3">
      <c r="A10" s="35" t="s">
        <v>26</v>
      </c>
      <c r="B10" s="34"/>
      <c r="C10" s="30" t="s">
        <v>34</v>
      </c>
      <c r="D10" s="30" t="s">
        <v>740</v>
      </c>
      <c r="E10" s="41">
        <v>23268</v>
      </c>
      <c r="F10" s="43">
        <f t="shared" ca="1" si="0"/>
        <v>63</v>
      </c>
      <c r="G10" s="30" t="s">
        <v>77</v>
      </c>
      <c r="H10" s="30" t="s">
        <v>1384</v>
      </c>
      <c r="I10" s="30" t="s">
        <v>1383</v>
      </c>
      <c r="J10" s="44" t="s">
        <v>1390</v>
      </c>
      <c r="K10" s="44" t="s">
        <v>1367</v>
      </c>
      <c r="L10" s="30" t="s">
        <v>34</v>
      </c>
    </row>
    <row r="11" spans="1:12" s="8" customFormat="1" x14ac:dyDescent="0.3">
      <c r="A11" s="35" t="s">
        <v>26</v>
      </c>
      <c r="B11" s="34"/>
      <c r="C11" s="30" t="s">
        <v>34</v>
      </c>
      <c r="D11" s="30" t="s">
        <v>1350</v>
      </c>
      <c r="E11" s="41">
        <v>26641</v>
      </c>
      <c r="F11" s="43">
        <f t="shared" ca="1" si="0"/>
        <v>54</v>
      </c>
      <c r="G11" s="30" t="s">
        <v>77</v>
      </c>
      <c r="H11" s="30" t="s">
        <v>1378</v>
      </c>
      <c r="I11" s="30" t="s">
        <v>1379</v>
      </c>
      <c r="J11" s="44" t="s">
        <v>1395</v>
      </c>
      <c r="K11" s="44" t="s">
        <v>1366</v>
      </c>
      <c r="L11" s="30" t="s">
        <v>34</v>
      </c>
    </row>
    <row r="12" spans="1:12" s="8" customFormat="1" x14ac:dyDescent="0.3">
      <c r="A12" s="35" t="s">
        <v>26</v>
      </c>
      <c r="B12" s="34"/>
      <c r="C12" s="30" t="s">
        <v>34</v>
      </c>
      <c r="D12" s="30" t="s">
        <v>235</v>
      </c>
      <c r="E12" s="41">
        <v>29027</v>
      </c>
      <c r="F12" s="43">
        <f t="shared" ca="1" si="0"/>
        <v>47</v>
      </c>
      <c r="G12" s="30" t="s">
        <v>77</v>
      </c>
      <c r="H12" s="30" t="s">
        <v>1377</v>
      </c>
      <c r="I12" s="30" t="s">
        <v>1365</v>
      </c>
      <c r="J12" s="44" t="s">
        <v>1392</v>
      </c>
      <c r="K12" s="44" t="s">
        <v>1367</v>
      </c>
      <c r="L12" s="30" t="s">
        <v>34</v>
      </c>
    </row>
    <row r="13" spans="1:12" s="8" customFormat="1" x14ac:dyDescent="0.3">
      <c r="A13" s="35" t="s">
        <v>26</v>
      </c>
      <c r="B13" s="34"/>
      <c r="C13" s="30" t="s">
        <v>34</v>
      </c>
      <c r="D13" s="30" t="s">
        <v>1127</v>
      </c>
      <c r="E13" s="41">
        <v>30704</v>
      </c>
      <c r="F13" s="43">
        <f t="shared" ca="1" si="0"/>
        <v>42</v>
      </c>
      <c r="G13" s="30" t="s">
        <v>29</v>
      </c>
      <c r="H13" s="30" t="s">
        <v>1382</v>
      </c>
      <c r="I13" s="30" t="s">
        <v>1370</v>
      </c>
      <c r="J13" s="44" t="s">
        <v>1390</v>
      </c>
      <c r="K13" s="44" t="s">
        <v>1366</v>
      </c>
      <c r="L13" s="30" t="s">
        <v>34</v>
      </c>
    </row>
    <row r="14" spans="1:12" s="8" customFormat="1" x14ac:dyDescent="0.3">
      <c r="A14" s="35" t="s">
        <v>26</v>
      </c>
      <c r="B14" s="34"/>
      <c r="C14" s="30" t="s">
        <v>34</v>
      </c>
      <c r="D14" s="30" t="s">
        <v>1200</v>
      </c>
      <c r="E14" s="41">
        <v>34685</v>
      </c>
      <c r="F14" s="43">
        <f t="shared" ca="1" si="0"/>
        <v>32</v>
      </c>
      <c r="G14" s="30" t="s">
        <v>29</v>
      </c>
      <c r="H14" s="30" t="s">
        <v>1388</v>
      </c>
      <c r="I14" s="30" t="s">
        <v>1363</v>
      </c>
      <c r="J14" s="44" t="s">
        <v>1390</v>
      </c>
      <c r="K14" s="44" t="s">
        <v>1366</v>
      </c>
      <c r="L14" s="30" t="s">
        <v>34</v>
      </c>
    </row>
    <row r="15" spans="1:12" s="8" customFormat="1" ht="19.5" thickBot="1" x14ac:dyDescent="0.35">
      <c r="A15" s="36" t="s">
        <v>26</v>
      </c>
      <c r="B15" s="37"/>
      <c r="C15" s="30" t="s">
        <v>34</v>
      </c>
      <c r="D15" s="30" t="s">
        <v>639</v>
      </c>
      <c r="E15" s="41">
        <v>35702</v>
      </c>
      <c r="F15" s="43">
        <f t="shared" ca="1" si="0"/>
        <v>29</v>
      </c>
      <c r="G15" s="30" t="s">
        <v>77</v>
      </c>
      <c r="H15" s="30" t="s">
        <v>1385</v>
      </c>
      <c r="I15" s="30" t="s">
        <v>1368</v>
      </c>
      <c r="J15" s="44" t="s">
        <v>1393</v>
      </c>
      <c r="K15" s="44" t="s">
        <v>1367</v>
      </c>
      <c r="L15" s="30" t="s">
        <v>34</v>
      </c>
    </row>
    <row r="16" spans="1:12" x14ac:dyDescent="0.3">
      <c r="A16" s="31">
        <f>COUNTIF(A2:A15,"Admit")</f>
        <v>0</v>
      </c>
      <c r="B16" s="42" t="s">
        <v>1351</v>
      </c>
      <c r="G16" s="13"/>
    </row>
    <row r="17" spans="1:7" x14ac:dyDescent="0.3">
      <c r="A17" s="32">
        <f>COUNTIF(A2:A15,"Cannot admit [no BEDS]")</f>
        <v>0</v>
      </c>
      <c r="B17" s="42" t="s">
        <v>1352</v>
      </c>
      <c r="G17" s="13"/>
    </row>
    <row r="18" spans="1:7" ht="19.5" thickBot="1" x14ac:dyDescent="0.35">
      <c r="A18" s="33">
        <f>COUNTIF(A2:A15,"Cannot admit [RESOURCE issue]")</f>
        <v>0</v>
      </c>
      <c r="B18" s="42" t="s">
        <v>1353</v>
      </c>
    </row>
    <row r="21" spans="1:7" ht="19.5" customHeight="1" x14ac:dyDescent="0.3"/>
  </sheetData>
  <conditionalFormatting sqref="A2:A15">
    <cfRule type="containsText" dxfId="5" priority="85" operator="containsText" text="Will">
      <formula>NOT(ISERROR(SEARCH("Will",A2)))</formula>
    </cfRule>
    <cfRule type="containsText" dxfId="4" priority="86" operator="containsText" text="Cannot">
      <formula>NOT(ISERROR(SEARCH("Cannot",A2)))</formula>
    </cfRule>
    <cfRule type="containsText" dxfId="3" priority="87" operator="containsText" text="Treat">
      <formula>NOT(ISERROR(SEARCH("Treat",A2)))</formula>
    </cfRule>
    <cfRule type="containsText" dxfId="2" priority="88" operator="containsText" text="Admit">
      <formula>NOT(ISERROR(SEARCH("Admit",A2)))</formula>
    </cfRule>
  </conditionalFormatting>
  <conditionalFormatting sqref="A2:A1048576">
    <cfRule type="containsText" dxfId="1" priority="89" operator="containsText" text="Cannot admit - requires">
      <formula>NOT(ISERROR(SEARCH("Cannot admit - requires",A2)))</formula>
    </cfRule>
  </conditionalFormatting>
  <conditionalFormatting sqref="C1:L1">
    <cfRule type="containsText" dxfId="0" priority="81" operator="containsText" text="Cannot admit - requires">
      <formula>NOT(ISERROR(SEARCH("Cannot admit - requires",C1)))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834560C9-8844-42D6-9886-D944A0A81736}">
          <x14:formula1>
            <xm:f>Admin!$A$2:$A$4</xm:f>
          </x14:formula1>
          <xm:sqref>A2:A15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5" x14ac:dyDescent="0.25"/>
  <cols>
    <col min="1" max="1" width="37.85546875" bestFit="1" customWidth="1"/>
  </cols>
  <sheetData>
    <row r="1" spans="1:1" x14ac:dyDescent="0.25">
      <c r="A1" s="1" t="s">
        <v>1354</v>
      </c>
    </row>
    <row r="2" spans="1:1" x14ac:dyDescent="0.25">
      <c r="A2" t="s">
        <v>1351</v>
      </c>
    </row>
    <row r="3" spans="1:1" x14ac:dyDescent="0.25">
      <c r="A3" t="s">
        <v>1355</v>
      </c>
    </row>
    <row r="4" spans="1:1" x14ac:dyDescent="0.25">
      <c r="A4" t="s">
        <v>1356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4545d718-82b6-4e42-af4c-2c9885afdca4"/>
    <ds:schemaRef ds:uri="http://schemas.microsoft.com/office/infopath/2007/PartnerControls"/>
    <ds:schemaRef ds:uri="http://schemas.openxmlformats.org/package/2006/metadata/core-properties"/>
    <ds:schemaRef ds:uri="273c9790-c26e-4085-a426-e222126185c9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 - Acute</vt:lpstr>
      <vt:lpstr>Drop Down Lists</vt:lpstr>
      <vt:lpstr>Butler (14)</vt:lpstr>
      <vt:lpstr>Admin</vt:lpstr>
      <vt:lpstr>'Butler (14)'!ADLs</vt:lpstr>
      <vt:lpstr>ADLs</vt:lpstr>
      <vt:lpstr>'Butler (14)'!Diet</vt:lpstr>
      <vt:lpstr>Diet</vt:lpstr>
      <vt:lpstr>'Butler (14)'!www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2026-05-18T14:01:16Z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